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r Přibyla\Documents\"/>
    </mc:Choice>
  </mc:AlternateContent>
  <xr:revisionPtr revIDLastSave="0" documentId="8_{C2A0D471-8ED0-4039-9079-2753C561583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.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D.1.1 Pol'!$A$1:$X$449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H42" i="1" s="1"/>
  <c r="I42" i="1" s="1"/>
  <c r="G41" i="1"/>
  <c r="F41" i="1"/>
  <c r="H41" i="1" s="1"/>
  <c r="I41" i="1" s="1"/>
  <c r="G39" i="1"/>
  <c r="F39" i="1"/>
  <c r="H39" i="1" s="1"/>
  <c r="I39" i="1" s="1"/>
  <c r="I43" i="1" s="1"/>
  <c r="G448" i="12"/>
  <c r="BA446" i="12"/>
  <c r="BA425" i="12"/>
  <c r="BA340" i="12"/>
  <c r="BA316" i="12"/>
  <c r="BA288" i="12"/>
  <c r="BA260" i="12"/>
  <c r="BA212" i="12"/>
  <c r="BA209" i="12"/>
  <c r="BA174" i="12"/>
  <c r="BA159" i="12"/>
  <c r="BA156" i="12"/>
  <c r="BA142" i="12"/>
  <c r="BA138" i="12"/>
  <c r="BA93" i="12"/>
  <c r="BA90" i="12"/>
  <c r="BA82" i="12"/>
  <c r="BA79" i="12"/>
  <c r="BA76" i="12"/>
  <c r="BA67" i="12"/>
  <c r="BA41" i="12"/>
  <c r="BA38" i="12"/>
  <c r="BA36" i="12"/>
  <c r="BA34" i="12"/>
  <c r="BA32" i="12"/>
  <c r="BA29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3" i="12"/>
  <c r="I43" i="12"/>
  <c r="K43" i="12"/>
  <c r="M43" i="12"/>
  <c r="O43" i="12"/>
  <c r="Q43" i="12"/>
  <c r="V43" i="12"/>
  <c r="G49" i="12"/>
  <c r="I49" i="12"/>
  <c r="K49" i="12"/>
  <c r="M49" i="12"/>
  <c r="O49" i="12"/>
  <c r="Q49" i="12"/>
  <c r="V49" i="12"/>
  <c r="G54" i="12"/>
  <c r="M54" i="12" s="1"/>
  <c r="I54" i="12"/>
  <c r="K54" i="12"/>
  <c r="O54" i="12"/>
  <c r="Q54" i="12"/>
  <c r="V54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2" i="12"/>
  <c r="I72" i="12"/>
  <c r="K72" i="12"/>
  <c r="M72" i="12"/>
  <c r="O72" i="12"/>
  <c r="Q72" i="12"/>
  <c r="V72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9" i="12"/>
  <c r="M89" i="12" s="1"/>
  <c r="I89" i="12"/>
  <c r="K89" i="12"/>
  <c r="O89" i="12"/>
  <c r="Q89" i="12"/>
  <c r="V89" i="12"/>
  <c r="G92" i="12"/>
  <c r="I92" i="12"/>
  <c r="K92" i="12"/>
  <c r="M92" i="12"/>
  <c r="O92" i="12"/>
  <c r="Q92" i="12"/>
  <c r="V92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Q105" i="12"/>
  <c r="V105" i="12"/>
  <c r="G108" i="12"/>
  <c r="I108" i="12"/>
  <c r="K108" i="12"/>
  <c r="M108" i="12"/>
  <c r="O108" i="12"/>
  <c r="Q108" i="12"/>
  <c r="V108" i="12"/>
  <c r="G111" i="12"/>
  <c r="I111" i="12"/>
  <c r="I110" i="12" s="1"/>
  <c r="K111" i="12"/>
  <c r="K110" i="12" s="1"/>
  <c r="M111" i="12"/>
  <c r="O111" i="12"/>
  <c r="Q111" i="12"/>
  <c r="Q110" i="12" s="1"/>
  <c r="V111" i="12"/>
  <c r="V110" i="12" s="1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O110" i="12" s="1"/>
  <c r="Q119" i="12"/>
  <c r="V119" i="12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7" i="12"/>
  <c r="I137" i="12"/>
  <c r="K137" i="12"/>
  <c r="M137" i="12"/>
  <c r="O137" i="12"/>
  <c r="Q137" i="12"/>
  <c r="V137" i="12"/>
  <c r="G141" i="12"/>
  <c r="I141" i="12"/>
  <c r="K141" i="12"/>
  <c r="M141" i="12"/>
  <c r="O141" i="12"/>
  <c r="Q141" i="12"/>
  <c r="V141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62" i="12"/>
  <c r="I162" i="12"/>
  <c r="K162" i="12"/>
  <c r="M162" i="12"/>
  <c r="O162" i="12"/>
  <c r="Q162" i="12"/>
  <c r="V162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O170" i="12"/>
  <c r="G171" i="12"/>
  <c r="M171" i="12" s="1"/>
  <c r="M170" i="12" s="1"/>
  <c r="I171" i="12"/>
  <c r="I170" i="12" s="1"/>
  <c r="K171" i="12"/>
  <c r="K170" i="12" s="1"/>
  <c r="O171" i="12"/>
  <c r="Q171" i="12"/>
  <c r="Q170" i="12" s="1"/>
  <c r="V171" i="12"/>
  <c r="V170" i="12" s="1"/>
  <c r="G173" i="12"/>
  <c r="I173" i="12"/>
  <c r="K173" i="12"/>
  <c r="M173" i="12"/>
  <c r="O173" i="12"/>
  <c r="Q173" i="12"/>
  <c r="V173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K181" i="12"/>
  <c r="G182" i="12"/>
  <c r="I182" i="12"/>
  <c r="I181" i="12" s="1"/>
  <c r="K182" i="12"/>
  <c r="M182" i="12"/>
  <c r="O182" i="12"/>
  <c r="O181" i="12" s="1"/>
  <c r="Q182" i="12"/>
  <c r="Q181" i="12" s="1"/>
  <c r="V182" i="12"/>
  <c r="G185" i="12"/>
  <c r="G181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0" i="12"/>
  <c r="I190" i="12"/>
  <c r="K190" i="12"/>
  <c r="M190" i="12"/>
  <c r="O190" i="12"/>
  <c r="Q190" i="12"/>
  <c r="V190" i="12"/>
  <c r="V181" i="12" s="1"/>
  <c r="G193" i="12"/>
  <c r="M193" i="12" s="1"/>
  <c r="I193" i="12"/>
  <c r="I192" i="12" s="1"/>
  <c r="K193" i="12"/>
  <c r="K192" i="12" s="1"/>
  <c r="O193" i="12"/>
  <c r="O192" i="12" s="1"/>
  <c r="Q193" i="12"/>
  <c r="V193" i="12"/>
  <c r="V192" i="12" s="1"/>
  <c r="G195" i="12"/>
  <c r="I195" i="12"/>
  <c r="K195" i="12"/>
  <c r="M195" i="12"/>
  <c r="O195" i="12"/>
  <c r="Q195" i="12"/>
  <c r="Q192" i="12" s="1"/>
  <c r="V195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3" i="12"/>
  <c r="M203" i="12" s="1"/>
  <c r="I203" i="12"/>
  <c r="K203" i="12"/>
  <c r="O203" i="12"/>
  <c r="Q203" i="12"/>
  <c r="V203" i="12"/>
  <c r="G206" i="12"/>
  <c r="I206" i="12"/>
  <c r="K206" i="12"/>
  <c r="M206" i="12"/>
  <c r="O206" i="12"/>
  <c r="Q206" i="12"/>
  <c r="V206" i="12"/>
  <c r="G208" i="12"/>
  <c r="I208" i="12"/>
  <c r="K208" i="12"/>
  <c r="M208" i="12"/>
  <c r="O208" i="12"/>
  <c r="Q208" i="12"/>
  <c r="V208" i="12"/>
  <c r="G211" i="12"/>
  <c r="I211" i="12"/>
  <c r="K211" i="12"/>
  <c r="M211" i="12"/>
  <c r="O211" i="12"/>
  <c r="Q211" i="12"/>
  <c r="V211" i="12"/>
  <c r="G214" i="12"/>
  <c r="M214" i="12" s="1"/>
  <c r="I214" i="12"/>
  <c r="K214" i="12"/>
  <c r="O214" i="12"/>
  <c r="Q214" i="12"/>
  <c r="V214" i="12"/>
  <c r="G217" i="12"/>
  <c r="M217" i="12" s="1"/>
  <c r="I217" i="12"/>
  <c r="K217" i="12"/>
  <c r="O217" i="12"/>
  <c r="Q217" i="12"/>
  <c r="V217" i="12"/>
  <c r="G220" i="12"/>
  <c r="I220" i="12"/>
  <c r="K220" i="12"/>
  <c r="M220" i="12"/>
  <c r="O220" i="12"/>
  <c r="Q220" i="12"/>
  <c r="V220" i="12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V225" i="12"/>
  <c r="G227" i="12"/>
  <c r="I227" i="12"/>
  <c r="K227" i="12"/>
  <c r="M227" i="12"/>
  <c r="O227" i="12"/>
  <c r="Q227" i="12"/>
  <c r="V227" i="12"/>
  <c r="G229" i="12"/>
  <c r="I229" i="12"/>
  <c r="K229" i="12"/>
  <c r="M229" i="12"/>
  <c r="O229" i="12"/>
  <c r="Q229" i="12"/>
  <c r="V229" i="12"/>
  <c r="G231" i="12"/>
  <c r="I231" i="12"/>
  <c r="K231" i="12"/>
  <c r="M231" i="12"/>
  <c r="O231" i="12"/>
  <c r="Q231" i="12"/>
  <c r="V231" i="12"/>
  <c r="G233" i="12"/>
  <c r="M233" i="12" s="1"/>
  <c r="I233" i="12"/>
  <c r="K233" i="12"/>
  <c r="O233" i="12"/>
  <c r="Q233" i="12"/>
  <c r="V233" i="12"/>
  <c r="I235" i="12"/>
  <c r="G236" i="12"/>
  <c r="G235" i="12" s="1"/>
  <c r="I236" i="12"/>
  <c r="K236" i="12"/>
  <c r="K235" i="12" s="1"/>
  <c r="M236" i="12"/>
  <c r="O236" i="12"/>
  <c r="O235" i="12" s="1"/>
  <c r="Q236" i="12"/>
  <c r="V236" i="12"/>
  <c r="V235" i="12" s="1"/>
  <c r="G238" i="12"/>
  <c r="I238" i="12"/>
  <c r="K238" i="12"/>
  <c r="M238" i="12"/>
  <c r="O238" i="12"/>
  <c r="Q238" i="12"/>
  <c r="V238" i="12"/>
  <c r="G243" i="12"/>
  <c r="M243" i="12" s="1"/>
  <c r="I243" i="12"/>
  <c r="K243" i="12"/>
  <c r="O243" i="12"/>
  <c r="Q243" i="12"/>
  <c r="V243" i="12"/>
  <c r="G245" i="12"/>
  <c r="I245" i="12"/>
  <c r="K245" i="12"/>
  <c r="M245" i="12"/>
  <c r="O245" i="12"/>
  <c r="Q245" i="12"/>
  <c r="Q235" i="12" s="1"/>
  <c r="V245" i="12"/>
  <c r="G248" i="12"/>
  <c r="G247" i="12" s="1"/>
  <c r="I248" i="12"/>
  <c r="I247" i="12" s="1"/>
  <c r="K248" i="12"/>
  <c r="M248" i="12"/>
  <c r="O248" i="12"/>
  <c r="Q248" i="12"/>
  <c r="Q247" i="12" s="1"/>
  <c r="V248" i="12"/>
  <c r="G252" i="12"/>
  <c r="M252" i="12" s="1"/>
  <c r="I252" i="12"/>
  <c r="K252" i="12"/>
  <c r="O252" i="12"/>
  <c r="O247" i="12" s="1"/>
  <c r="Q252" i="12"/>
  <c r="V252" i="12"/>
  <c r="G254" i="12"/>
  <c r="M254" i="12" s="1"/>
  <c r="I254" i="12"/>
  <c r="K254" i="12"/>
  <c r="O254" i="12"/>
  <c r="Q254" i="12"/>
  <c r="V254" i="12"/>
  <c r="G256" i="12"/>
  <c r="I256" i="12"/>
  <c r="K256" i="12"/>
  <c r="K247" i="12" s="1"/>
  <c r="M256" i="12"/>
  <c r="O256" i="12"/>
  <c r="Q256" i="12"/>
  <c r="V256" i="12"/>
  <c r="G259" i="12"/>
  <c r="I259" i="12"/>
  <c r="K259" i="12"/>
  <c r="M259" i="12"/>
  <c r="O259" i="12"/>
  <c r="Q259" i="12"/>
  <c r="V259" i="12"/>
  <c r="G262" i="12"/>
  <c r="M262" i="12" s="1"/>
  <c r="I262" i="12"/>
  <c r="K262" i="12"/>
  <c r="O262" i="12"/>
  <c r="Q262" i="12"/>
  <c r="V262" i="12"/>
  <c r="G265" i="12"/>
  <c r="I265" i="12"/>
  <c r="K265" i="12"/>
  <c r="M265" i="12"/>
  <c r="O265" i="12"/>
  <c r="Q265" i="12"/>
  <c r="V265" i="12"/>
  <c r="G267" i="12"/>
  <c r="M267" i="12" s="1"/>
  <c r="I267" i="12"/>
  <c r="K267" i="12"/>
  <c r="O267" i="12"/>
  <c r="Q267" i="12"/>
  <c r="V267" i="12"/>
  <c r="V247" i="12" s="1"/>
  <c r="G269" i="12"/>
  <c r="I269" i="12"/>
  <c r="K269" i="12"/>
  <c r="M269" i="12"/>
  <c r="O269" i="12"/>
  <c r="Q269" i="12"/>
  <c r="V269" i="12"/>
  <c r="G273" i="12"/>
  <c r="M273" i="12" s="1"/>
  <c r="I273" i="12"/>
  <c r="K273" i="12"/>
  <c r="O273" i="12"/>
  <c r="Q273" i="12"/>
  <c r="V273" i="12"/>
  <c r="I276" i="12"/>
  <c r="G277" i="12"/>
  <c r="I277" i="12"/>
  <c r="K277" i="12"/>
  <c r="K276" i="12" s="1"/>
  <c r="M277" i="12"/>
  <c r="O277" i="12"/>
  <c r="O276" i="12" s="1"/>
  <c r="Q277" i="12"/>
  <c r="V277" i="12"/>
  <c r="V276" i="12" s="1"/>
  <c r="G281" i="12"/>
  <c r="I281" i="12"/>
  <c r="K281" i="12"/>
  <c r="M281" i="12"/>
  <c r="O281" i="12"/>
  <c r="Q281" i="12"/>
  <c r="V281" i="12"/>
  <c r="G284" i="12"/>
  <c r="G276" i="12" s="1"/>
  <c r="I284" i="12"/>
  <c r="K284" i="12"/>
  <c r="O284" i="12"/>
  <c r="Q284" i="12"/>
  <c r="V284" i="12"/>
  <c r="G287" i="12"/>
  <c r="I287" i="12"/>
  <c r="K287" i="12"/>
  <c r="M287" i="12"/>
  <c r="O287" i="12"/>
  <c r="Q287" i="12"/>
  <c r="Q276" i="12" s="1"/>
  <c r="V287" i="12"/>
  <c r="G289" i="12"/>
  <c r="M289" i="12" s="1"/>
  <c r="I289" i="12"/>
  <c r="K289" i="12"/>
  <c r="O289" i="12"/>
  <c r="Q289" i="12"/>
  <c r="V289" i="12"/>
  <c r="G291" i="12"/>
  <c r="I291" i="12"/>
  <c r="K291" i="12"/>
  <c r="M291" i="12"/>
  <c r="O291" i="12"/>
  <c r="Q291" i="12"/>
  <c r="V291" i="12"/>
  <c r="G293" i="12"/>
  <c r="M293" i="12" s="1"/>
  <c r="I293" i="12"/>
  <c r="K293" i="12"/>
  <c r="O293" i="12"/>
  <c r="Q293" i="12"/>
  <c r="V293" i="12"/>
  <c r="G296" i="12"/>
  <c r="I296" i="12"/>
  <c r="K296" i="12"/>
  <c r="K295" i="12" s="1"/>
  <c r="M296" i="12"/>
  <c r="O296" i="12"/>
  <c r="O295" i="12" s="1"/>
  <c r="Q296" i="12"/>
  <c r="V296" i="12"/>
  <c r="V295" i="12" s="1"/>
  <c r="G299" i="12"/>
  <c r="I299" i="12"/>
  <c r="K299" i="12"/>
  <c r="M299" i="12"/>
  <c r="O299" i="12"/>
  <c r="Q299" i="12"/>
  <c r="V299" i="12"/>
  <c r="G302" i="12"/>
  <c r="G295" i="12" s="1"/>
  <c r="I302" i="12"/>
  <c r="K302" i="12"/>
  <c r="O302" i="12"/>
  <c r="Q302" i="12"/>
  <c r="V302" i="12"/>
  <c r="G305" i="12"/>
  <c r="I305" i="12"/>
  <c r="I295" i="12" s="1"/>
  <c r="K305" i="12"/>
  <c r="M305" i="12"/>
  <c r="O305" i="12"/>
  <c r="Q305" i="12"/>
  <c r="Q295" i="12" s="1"/>
  <c r="V305" i="12"/>
  <c r="G308" i="12"/>
  <c r="M308" i="12" s="1"/>
  <c r="I308" i="12"/>
  <c r="K308" i="12"/>
  <c r="O308" i="12"/>
  <c r="Q308" i="12"/>
  <c r="V308" i="12"/>
  <c r="G311" i="12"/>
  <c r="M311" i="12" s="1"/>
  <c r="I311" i="12"/>
  <c r="I310" i="12" s="1"/>
  <c r="K311" i="12"/>
  <c r="K310" i="12" s="1"/>
  <c r="O311" i="12"/>
  <c r="O310" i="12" s="1"/>
  <c r="Q311" i="12"/>
  <c r="V311" i="12"/>
  <c r="G315" i="12"/>
  <c r="M315" i="12" s="1"/>
  <c r="I315" i="12"/>
  <c r="K315" i="12"/>
  <c r="O315" i="12"/>
  <c r="Q315" i="12"/>
  <c r="Q310" i="12" s="1"/>
  <c r="V315" i="12"/>
  <c r="G318" i="12"/>
  <c r="I318" i="12"/>
  <c r="K318" i="12"/>
  <c r="M318" i="12"/>
  <c r="O318" i="12"/>
  <c r="Q318" i="12"/>
  <c r="V318" i="12"/>
  <c r="V310" i="12" s="1"/>
  <c r="G322" i="12"/>
  <c r="I322" i="12"/>
  <c r="K322" i="12"/>
  <c r="M322" i="12"/>
  <c r="O322" i="12"/>
  <c r="Q322" i="12"/>
  <c r="V322" i="12"/>
  <c r="G325" i="12"/>
  <c r="M325" i="12" s="1"/>
  <c r="I325" i="12"/>
  <c r="K325" i="12"/>
  <c r="O325" i="12"/>
  <c r="Q325" i="12"/>
  <c r="V325" i="12"/>
  <c r="G329" i="12"/>
  <c r="I329" i="12"/>
  <c r="K329" i="12"/>
  <c r="M329" i="12"/>
  <c r="O329" i="12"/>
  <c r="Q329" i="12"/>
  <c r="V329" i="12"/>
  <c r="K331" i="12"/>
  <c r="V331" i="12"/>
  <c r="G332" i="12"/>
  <c r="G331" i="12" s="1"/>
  <c r="I332" i="12"/>
  <c r="I331" i="12" s="1"/>
  <c r="K332" i="12"/>
  <c r="M332" i="12"/>
  <c r="O332" i="12"/>
  <c r="Q332" i="12"/>
  <c r="V332" i="12"/>
  <c r="G334" i="12"/>
  <c r="M334" i="12" s="1"/>
  <c r="I334" i="12"/>
  <c r="K334" i="12"/>
  <c r="O334" i="12"/>
  <c r="O331" i="12" s="1"/>
  <c r="Q334" i="12"/>
  <c r="V334" i="12"/>
  <c r="G336" i="12"/>
  <c r="M336" i="12" s="1"/>
  <c r="I336" i="12"/>
  <c r="K336" i="12"/>
  <c r="O336" i="12"/>
  <c r="Q336" i="12"/>
  <c r="Q331" i="12" s="1"/>
  <c r="V336" i="12"/>
  <c r="G339" i="12"/>
  <c r="I339" i="12"/>
  <c r="K339" i="12"/>
  <c r="M339" i="12"/>
  <c r="O339" i="12"/>
  <c r="O338" i="12" s="1"/>
  <c r="Q339" i="12"/>
  <c r="Q338" i="12" s="1"/>
  <c r="V339" i="12"/>
  <c r="G342" i="12"/>
  <c r="G338" i="12" s="1"/>
  <c r="I342" i="12"/>
  <c r="K342" i="12"/>
  <c r="O342" i="12"/>
  <c r="Q342" i="12"/>
  <c r="V342" i="12"/>
  <c r="G344" i="12"/>
  <c r="I344" i="12"/>
  <c r="I338" i="12" s="1"/>
  <c r="K344" i="12"/>
  <c r="M344" i="12"/>
  <c r="O344" i="12"/>
  <c r="Q344" i="12"/>
  <c r="V344" i="12"/>
  <c r="G347" i="12"/>
  <c r="M347" i="12" s="1"/>
  <c r="I347" i="12"/>
  <c r="K347" i="12"/>
  <c r="K338" i="12" s="1"/>
  <c r="O347" i="12"/>
  <c r="Q347" i="12"/>
  <c r="V347" i="12"/>
  <c r="G349" i="12"/>
  <c r="I349" i="12"/>
  <c r="K349" i="12"/>
  <c r="M349" i="12"/>
  <c r="O349" i="12"/>
  <c r="Q349" i="12"/>
  <c r="V349" i="12"/>
  <c r="G351" i="12"/>
  <c r="M351" i="12" s="1"/>
  <c r="I351" i="12"/>
  <c r="K351" i="12"/>
  <c r="O351" i="12"/>
  <c r="Q351" i="12"/>
  <c r="V351" i="12"/>
  <c r="G354" i="12"/>
  <c r="M354" i="12" s="1"/>
  <c r="I354" i="12"/>
  <c r="K354" i="12"/>
  <c r="O354" i="12"/>
  <c r="Q354" i="12"/>
  <c r="V354" i="12"/>
  <c r="G356" i="12"/>
  <c r="I356" i="12"/>
  <c r="K356" i="12"/>
  <c r="M356" i="12"/>
  <c r="O356" i="12"/>
  <c r="Q356" i="12"/>
  <c r="V356" i="12"/>
  <c r="V338" i="12" s="1"/>
  <c r="G358" i="12"/>
  <c r="I358" i="12"/>
  <c r="K358" i="12"/>
  <c r="M358" i="12"/>
  <c r="O358" i="12"/>
  <c r="Q358" i="12"/>
  <c r="V358" i="12"/>
  <c r="G360" i="12"/>
  <c r="M360" i="12" s="1"/>
  <c r="I360" i="12"/>
  <c r="K360" i="12"/>
  <c r="O360" i="12"/>
  <c r="Q360" i="12"/>
  <c r="V360" i="12"/>
  <c r="G361" i="12"/>
  <c r="I361" i="12"/>
  <c r="O361" i="12"/>
  <c r="Q361" i="12"/>
  <c r="G362" i="12"/>
  <c r="M362" i="12" s="1"/>
  <c r="M361" i="12" s="1"/>
  <c r="I362" i="12"/>
  <c r="K362" i="12"/>
  <c r="K361" i="12" s="1"/>
  <c r="O362" i="12"/>
  <c r="Q362" i="12"/>
  <c r="V362" i="12"/>
  <c r="V361" i="12" s="1"/>
  <c r="G365" i="12"/>
  <c r="M365" i="12" s="1"/>
  <c r="I365" i="12"/>
  <c r="I364" i="12" s="1"/>
  <c r="K365" i="12"/>
  <c r="O365" i="12"/>
  <c r="O364" i="12" s="1"/>
  <c r="Q365" i="12"/>
  <c r="V365" i="12"/>
  <c r="G367" i="12"/>
  <c r="M367" i="12" s="1"/>
  <c r="I367" i="12"/>
  <c r="K367" i="12"/>
  <c r="O367" i="12"/>
  <c r="Q367" i="12"/>
  <c r="Q364" i="12" s="1"/>
  <c r="V367" i="12"/>
  <c r="G372" i="12"/>
  <c r="I372" i="12"/>
  <c r="K372" i="12"/>
  <c r="K364" i="12" s="1"/>
  <c r="M372" i="12"/>
  <c r="O372" i="12"/>
  <c r="Q372" i="12"/>
  <c r="V372" i="12"/>
  <c r="V364" i="12" s="1"/>
  <c r="G375" i="12"/>
  <c r="I375" i="12"/>
  <c r="K375" i="12"/>
  <c r="M375" i="12"/>
  <c r="O375" i="12"/>
  <c r="Q375" i="12"/>
  <c r="V375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I381" i="12"/>
  <c r="K381" i="12"/>
  <c r="Q381" i="12"/>
  <c r="V381" i="12"/>
  <c r="G382" i="12"/>
  <c r="G381" i="12" s="1"/>
  <c r="I382" i="12"/>
  <c r="K382" i="12"/>
  <c r="M382" i="12"/>
  <c r="M381" i="12" s="1"/>
  <c r="O382" i="12"/>
  <c r="Q382" i="12"/>
  <c r="V382" i="12"/>
  <c r="G384" i="12"/>
  <c r="M384" i="12" s="1"/>
  <c r="I384" i="12"/>
  <c r="K384" i="12"/>
  <c r="O384" i="12"/>
  <c r="O381" i="12" s="1"/>
  <c r="Q384" i="12"/>
  <c r="V384" i="12"/>
  <c r="I386" i="12"/>
  <c r="Q386" i="12"/>
  <c r="G387" i="12"/>
  <c r="I387" i="12"/>
  <c r="K387" i="12"/>
  <c r="K386" i="12" s="1"/>
  <c r="M387" i="12"/>
  <c r="O387" i="12"/>
  <c r="Q387" i="12"/>
  <c r="V387" i="12"/>
  <c r="V386" i="12" s="1"/>
  <c r="G389" i="12"/>
  <c r="I389" i="12"/>
  <c r="K389" i="12"/>
  <c r="M389" i="12"/>
  <c r="O389" i="12"/>
  <c r="Q389" i="12"/>
  <c r="V389" i="12"/>
  <c r="G391" i="12"/>
  <c r="M391" i="12" s="1"/>
  <c r="I391" i="12"/>
  <c r="K391" i="12"/>
  <c r="O391" i="12"/>
  <c r="O386" i="12" s="1"/>
  <c r="Q391" i="12"/>
  <c r="V391" i="12"/>
  <c r="I393" i="12"/>
  <c r="G394" i="12"/>
  <c r="M394" i="12" s="1"/>
  <c r="I394" i="12"/>
  <c r="K394" i="12"/>
  <c r="K393" i="12" s="1"/>
  <c r="O394" i="12"/>
  <c r="Q394" i="12"/>
  <c r="V394" i="12"/>
  <c r="V393" i="12" s="1"/>
  <c r="G398" i="12"/>
  <c r="I398" i="12"/>
  <c r="K398" i="12"/>
  <c r="M398" i="12"/>
  <c r="O398" i="12"/>
  <c r="Q398" i="12"/>
  <c r="V398" i="12"/>
  <c r="G400" i="12"/>
  <c r="M400" i="12" s="1"/>
  <c r="I400" i="12"/>
  <c r="K400" i="12"/>
  <c r="O400" i="12"/>
  <c r="O393" i="12" s="1"/>
  <c r="Q400" i="12"/>
  <c r="V400" i="12"/>
  <c r="G401" i="12"/>
  <c r="M401" i="12" s="1"/>
  <c r="I401" i="12"/>
  <c r="K401" i="12"/>
  <c r="O401" i="12"/>
  <c r="Q401" i="12"/>
  <c r="Q393" i="12" s="1"/>
  <c r="V401" i="12"/>
  <c r="G403" i="12"/>
  <c r="I403" i="12"/>
  <c r="K403" i="12"/>
  <c r="M403" i="12"/>
  <c r="O403" i="12"/>
  <c r="Q403" i="12"/>
  <c r="V403" i="12"/>
  <c r="G405" i="12"/>
  <c r="I405" i="12"/>
  <c r="K405" i="12"/>
  <c r="M405" i="12"/>
  <c r="O405" i="12"/>
  <c r="Q405" i="12"/>
  <c r="V405" i="12"/>
  <c r="G407" i="12"/>
  <c r="O407" i="12"/>
  <c r="G408" i="12"/>
  <c r="M408" i="12" s="1"/>
  <c r="M407" i="12" s="1"/>
  <c r="I408" i="12"/>
  <c r="I407" i="12" s="1"/>
  <c r="K408" i="12"/>
  <c r="O408" i="12"/>
  <c r="Q408" i="12"/>
  <c r="Q407" i="12" s="1"/>
  <c r="V408" i="12"/>
  <c r="V407" i="12" s="1"/>
  <c r="G410" i="12"/>
  <c r="M410" i="12" s="1"/>
  <c r="I410" i="12"/>
  <c r="K410" i="12"/>
  <c r="K407" i="12" s="1"/>
  <c r="O410" i="12"/>
  <c r="Q410" i="12"/>
  <c r="V410" i="12"/>
  <c r="G412" i="12"/>
  <c r="I412" i="12"/>
  <c r="K412" i="12"/>
  <c r="M412" i="12"/>
  <c r="O412" i="12"/>
  <c r="Q412" i="12"/>
  <c r="V412" i="12"/>
  <c r="G414" i="12"/>
  <c r="O414" i="12"/>
  <c r="G415" i="12"/>
  <c r="M415" i="12" s="1"/>
  <c r="M414" i="12" s="1"/>
  <c r="I415" i="12"/>
  <c r="I414" i="12" s="1"/>
  <c r="K415" i="12"/>
  <c r="K414" i="12" s="1"/>
  <c r="O415" i="12"/>
  <c r="Q415" i="12"/>
  <c r="Q414" i="12" s="1"/>
  <c r="V415" i="12"/>
  <c r="G418" i="12"/>
  <c r="I418" i="12"/>
  <c r="K418" i="12"/>
  <c r="M418" i="12"/>
  <c r="O418" i="12"/>
  <c r="Q418" i="12"/>
  <c r="V418" i="12"/>
  <c r="V414" i="12" s="1"/>
  <c r="K420" i="12"/>
  <c r="V420" i="12"/>
  <c r="G421" i="12"/>
  <c r="G420" i="12" s="1"/>
  <c r="I421" i="12"/>
  <c r="I420" i="12" s="1"/>
  <c r="K421" i="12"/>
  <c r="O421" i="12"/>
  <c r="O420" i="12" s="1"/>
  <c r="Q421" i="12"/>
  <c r="Q420" i="12" s="1"/>
  <c r="V421" i="12"/>
  <c r="I423" i="12"/>
  <c r="G424" i="12"/>
  <c r="M424" i="12" s="1"/>
  <c r="I424" i="12"/>
  <c r="K424" i="12"/>
  <c r="K423" i="12" s="1"/>
  <c r="O424" i="12"/>
  <c r="Q424" i="12"/>
  <c r="V424" i="12"/>
  <c r="V423" i="12" s="1"/>
  <c r="G427" i="12"/>
  <c r="G423" i="12" s="1"/>
  <c r="I427" i="12"/>
  <c r="K427" i="12"/>
  <c r="M427" i="12"/>
  <c r="O427" i="12"/>
  <c r="Q427" i="12"/>
  <c r="V427" i="12"/>
  <c r="G431" i="12"/>
  <c r="M431" i="12" s="1"/>
  <c r="I431" i="12"/>
  <c r="K431" i="12"/>
  <c r="O431" i="12"/>
  <c r="O423" i="12" s="1"/>
  <c r="Q431" i="12"/>
  <c r="V431" i="12"/>
  <c r="G435" i="12"/>
  <c r="M435" i="12" s="1"/>
  <c r="I435" i="12"/>
  <c r="K435" i="12"/>
  <c r="O435" i="12"/>
  <c r="Q435" i="12"/>
  <c r="Q423" i="12" s="1"/>
  <c r="V435" i="12"/>
  <c r="G438" i="12"/>
  <c r="I438" i="12"/>
  <c r="K438" i="12"/>
  <c r="M438" i="12"/>
  <c r="O438" i="12"/>
  <c r="Q438" i="12"/>
  <c r="V438" i="12"/>
  <c r="G439" i="12"/>
  <c r="I439" i="12"/>
  <c r="K439" i="12"/>
  <c r="M439" i="12"/>
  <c r="O439" i="12"/>
  <c r="Q439" i="12"/>
  <c r="V439" i="12"/>
  <c r="G440" i="12"/>
  <c r="M440" i="12" s="1"/>
  <c r="I440" i="12"/>
  <c r="K440" i="12"/>
  <c r="O440" i="12"/>
  <c r="Q440" i="12"/>
  <c r="V440" i="12"/>
  <c r="I442" i="12"/>
  <c r="O442" i="12"/>
  <c r="Q442" i="12"/>
  <c r="G443" i="12"/>
  <c r="M443" i="12" s="1"/>
  <c r="M442" i="12" s="1"/>
  <c r="I443" i="12"/>
  <c r="K443" i="12"/>
  <c r="K442" i="12" s="1"/>
  <c r="O443" i="12"/>
  <c r="Q443" i="12"/>
  <c r="V443" i="12"/>
  <c r="V442" i="12" s="1"/>
  <c r="G445" i="12"/>
  <c r="G442" i="12" s="1"/>
  <c r="I445" i="12"/>
  <c r="K445" i="12"/>
  <c r="M445" i="12"/>
  <c r="O445" i="12"/>
  <c r="Q445" i="12"/>
  <c r="V445" i="12"/>
  <c r="AE448" i="12"/>
  <c r="AF448" i="12"/>
  <c r="I20" i="1"/>
  <c r="I19" i="1"/>
  <c r="I18" i="1"/>
  <c r="I17" i="1"/>
  <c r="I16" i="1"/>
  <c r="F43" i="1"/>
  <c r="G23" i="1" s="1"/>
  <c r="G43" i="1"/>
  <c r="G25" i="1" s="1"/>
  <c r="A25" i="1" s="1"/>
  <c r="H40" i="1"/>
  <c r="J28" i="1"/>
  <c r="J26" i="1"/>
  <c r="G38" i="1"/>
  <c r="F38" i="1"/>
  <c r="J23" i="1"/>
  <c r="J24" i="1"/>
  <c r="J25" i="1"/>
  <c r="J27" i="1"/>
  <c r="E24" i="1"/>
  <c r="E26" i="1"/>
  <c r="I75" i="1" l="1"/>
  <c r="J74" i="1" s="1"/>
  <c r="A26" i="1"/>
  <c r="G26" i="1"/>
  <c r="A23" i="1"/>
  <c r="G28" i="1"/>
  <c r="M364" i="12"/>
  <c r="M338" i="12"/>
  <c r="M235" i="12"/>
  <c r="M393" i="12"/>
  <c r="M331" i="12"/>
  <c r="M386" i="12"/>
  <c r="M247" i="12"/>
  <c r="M192" i="12"/>
  <c r="M181" i="12"/>
  <c r="M423" i="12"/>
  <c r="M310" i="12"/>
  <c r="M110" i="12"/>
  <c r="G393" i="12"/>
  <c r="G364" i="12"/>
  <c r="G310" i="12"/>
  <c r="G192" i="12"/>
  <c r="G110" i="12"/>
  <c r="M421" i="12"/>
  <c r="M420" i="12" s="1"/>
  <c r="G386" i="12"/>
  <c r="M342" i="12"/>
  <c r="M302" i="12"/>
  <c r="M295" i="12" s="1"/>
  <c r="M284" i="12"/>
  <c r="M276" i="12" s="1"/>
  <c r="M185" i="12"/>
  <c r="M9" i="12"/>
  <c r="M8" i="12" s="1"/>
  <c r="G170" i="12"/>
  <c r="I21" i="1"/>
  <c r="J60" i="1"/>
  <c r="J53" i="1"/>
  <c r="J56" i="1"/>
  <c r="J62" i="1"/>
  <c r="J66" i="1"/>
  <c r="J39" i="1"/>
  <c r="J43" i="1" s="1"/>
  <c r="J41" i="1"/>
  <c r="J42" i="1"/>
  <c r="H43" i="1"/>
  <c r="J71" i="1" l="1"/>
  <c r="J59" i="1"/>
  <c r="J67" i="1"/>
  <c r="J55" i="1"/>
  <c r="J54" i="1"/>
  <c r="J58" i="1"/>
  <c r="J63" i="1"/>
  <c r="J65" i="1"/>
  <c r="J57" i="1"/>
  <c r="J73" i="1"/>
  <c r="J72" i="1"/>
  <c r="J69" i="1"/>
  <c r="J70" i="1"/>
  <c r="J64" i="1"/>
  <c r="J61" i="1"/>
  <c r="J68" i="1"/>
  <c r="G24" i="1"/>
  <c r="A27" i="1" s="1"/>
  <c r="A24" i="1"/>
  <c r="J75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Přibyla</author>
  </authors>
  <commentList>
    <comment ref="S6" authorId="0" shapeId="0" xr:uid="{3E08902E-FD86-4A0C-BA97-2D99B3590B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23F8FD-5001-43AF-AAD9-73DA0F992CC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<sst xmlns="http://schemas.openxmlformats.org/spreadsheetml/2006/main" count="2043" uniqueCount="717">
  <si>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</si>
  <si>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</si>
  <si>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</si>
  <si>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</si>
  <si>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</si>
  <si>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</si>
  <si>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</si>
  <si>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</si>
  <si>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</si>
  <si>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</si>
  <si>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</si>
  <si>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</si>
  <si>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</si>
  <si>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</si>
  <si>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</si>
  <si>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</si>
  <si>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</si>
  <si>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</si>
  <si>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</si>
  <si>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</si>
  <si>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</si>
  <si>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</si>
  <si>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</si>
  <si>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</si>
  <si>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</si>
  <si>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</si>
  <si>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</si>
  <si>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</si>
  <si>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</si>
  <si>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</si>
  <si>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</si>
  <si>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</si>
  <si>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</si>
  <si>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</si>
  <si>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</si>
  <si>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</si>
  <si>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</si>
  <si>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</si>
  <si>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</si>
  <si>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</si>
  <si>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</si>
  <si>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</si>
  <si>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</si>
  <si>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</t>
  </si>
  <si>
    <t>Architektonicko - stavební řešení</t>
  </si>
  <si>
    <t>SO 01</t>
  </si>
  <si>
    <t>Schodiště a zpevněné plochy</t>
  </si>
  <si>
    <t>Objekt:</t>
  </si>
  <si>
    <t>Rozpočet:</t>
  </si>
  <si>
    <t>24006</t>
  </si>
  <si>
    <t>Oprava schodiště a navazujících prostor u hlavního vstupu</t>
  </si>
  <si>
    <t>Stavba</t>
  </si>
  <si>
    <t>Stavební objekt</t>
  </si>
  <si>
    <t>Celkem za stavbu</t>
  </si>
  <si>
    <t>CZK</t>
  </si>
  <si>
    <t>#POPS</t>
  </si>
  <si>
    <t>Popis stavby: 24006 - Oprava schodiště a navazujících prostor u hlavního vstupu</t>
  </si>
  <si>
    <t>#POPO</t>
  </si>
  <si>
    <t>Popis objektu: SO 01 - Schodiště a zpevněné plochy</t>
  </si>
  <si>
    <t>#POPR</t>
  </si>
  <si>
    <t>Popis rozpočtu: D.1.1 - Architektonicko - stavební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</si>
  <si>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</si>
  <si>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</si>
  <si>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</si>
  <si>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</si>
  <si>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</si>
  <si>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</si>
  <si>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</si>
  <si>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</si>
  <si>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</si>
  <si>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</si>
  <si>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</si>
  <si>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</si>
  <si>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</si>
  <si>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</si>
  <si>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</si>
  <si>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</si>
  <si>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</si>
  <si>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</si>
  <si>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</si>
  <si>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</si>
  <si>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</si>
  <si>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</si>
  <si>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</si>
  <si>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</si>
  <si>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</si>
  <si>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</si>
  <si>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</si>
  <si>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</si>
  <si>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</si>
  <si>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</si>
  <si>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</si>
  <si>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</si>
  <si>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</si>
  <si>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</si>
  <si>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</si>
  <si>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</si>
  <si>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</si>
  <si>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</si>
  <si>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</si>
  <si>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</si>
  <si>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</si>
  <si>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</si>
  <si>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</si>
  <si>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</si>
  <si>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</si>
  <si>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</si>
  <si>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</si>
  <si>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</si>
  <si>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</si>
  <si>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</si>
  <si>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</si>
  <si>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</si>
  <si>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</si>
  <si>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</si>
  <si>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</si>
  <si>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</si>
  <si>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</si>
  <si>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</si>
  <si>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</si>
  <si>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</si>
  <si>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</si>
  <si>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</si>
  <si>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</si>
  <si>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</si>
  <si>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</si>
  <si>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</si>
  <si>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</si>
  <si>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</si>
  <si>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</si>
  <si>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</si>
  <si>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</si>
  <si>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</si>
  <si>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</si>
  <si>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</si>
  <si>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</si>
  <si>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</si>
  <si>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</si>
  <si>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</si>
  <si>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</si>
  <si>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24/ I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</si>
  <si>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</si>
  <si>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</si>
  <si>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</si>
  <si>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</si>
  <si>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viz Situace - bourací práce : (7,50*1,00)+(6,90*1,00)</t>
  </si>
  <si>
    <t>VV</t>
  </si>
  <si>
    <t>111201401R00</t>
  </si>
  <si>
    <t>Spálení odstraněných křovin a stromů o průměru kmene do 100 mm, na hromadách, pro jakoukoliv plochu</t>
  </si>
  <si>
    <t>Včetně očištění spáleniště, uložení popela a zbytků na hromadu.</t>
  </si>
  <si>
    <t>Včetně nákladů na přihrnování křovin, očištění spáleniště, uložení popela a zbytků na hromadu.</t>
  </si>
  <si>
    <t>POP</t>
  </si>
  <si>
    <t>Odkaz na mn. položky pořadí 1 : 14,40000</t>
  </si>
  <si>
    <t>113107315R00</t>
  </si>
  <si>
    <t>Odstranění podkladů nebo krytů z kameniva těženého, v ploše jednotlivě do 50 m2, tloušťka vrstvy 150 mm</t>
  </si>
  <si>
    <t>822-1</t>
  </si>
  <si>
    <t>viz Situace - bourací práce : 3,04*1,20</t>
  </si>
  <si>
    <t>113107515R00</t>
  </si>
  <si>
    <t>Odstranění podkladů nebo krytů z kameniva hrubého drceného, v ploše jednotlivě do 50 m2, tloušťka vrstvy 150 mm</t>
  </si>
  <si>
    <t>Odkaz na mn. položky pořadí 7 : 6,80000</t>
  </si>
  <si>
    <t>113108305R00</t>
  </si>
  <si>
    <t>Odstranění podkladů nebo krytů živičných, v ploše jednotlivě do 50 m2, tloušťka vrstvy 50 mm</t>
  </si>
  <si>
    <t>viz Situace - bourací práce : 43,00+(3,57*0,50)</t>
  </si>
  <si>
    <t>113109305R00</t>
  </si>
  <si>
    <t>Odstranění podkladů nebo krytů z betonu prostého, v ploše jednotlivě do 50 m2, tloušťka vrstvy 50 mm</t>
  </si>
  <si>
    <t>viz Situace - bourací práce : (4,50*0,95)+(3,04*1,20)</t>
  </si>
  <si>
    <t>113109308R00</t>
  </si>
  <si>
    <t>Odstranění podkladů nebo krytů z betonu prostého, v ploše jednotlivě do 50 m2, tloušťka vrstvy 80 mm</t>
  </si>
  <si>
    <t>viz Situace - bourací práce : 6,80</t>
  </si>
  <si>
    <t>113111125R00</t>
  </si>
  <si>
    <t>Odstranění podkladů nebo krytů z kameniva zpevněného cementem, v ploše jednotlivě do 50 m2, tloušťka vrstvy 250 mm</t>
  </si>
  <si>
    <t>Odkaz na mn. položky pořadí 5 : 44,78500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</si>
  <si>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</si>
  <si>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</si>
  <si>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</si>
  <si>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</si>
  <si>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viz Situace - bourací práce : 5,20+2,15+8,52+9,58</t>
  </si>
  <si>
    <t>113202111R00</t>
  </si>
  <si>
    <t>Vytrhání obrub z krajníků nebo obrubníků stojatých</t>
  </si>
  <si>
    <t>115101201R00</t>
  </si>
  <si>
    <t>Čerpání vody na dopravní výšku do 10 m  s uvažovaným průměrným přítokem do 500 l/min</t>
  </si>
  <si>
    <t>h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</si>
  <si>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</si>
  <si>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</si>
  <si>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</si>
  <si>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</si>
  <si>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</si>
  <si>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122202201R00</t>
  </si>
  <si>
    <t>Odkopávky a prokopávky pro silnice v hornině 3 do 100 m3</t>
  </si>
  <si>
    <t>m3</t>
  </si>
  <si>
    <t>s přemístěním výkopku v příčných profilech na vzdálenost do 15 m nebo s naložením na dopravní prostředek.</t>
  </si>
  <si>
    <t>viz Situace - bourací práce : 21,00*0,45</t>
  </si>
  <si>
    <t>122202209R00</t>
  </si>
  <si>
    <t>Odkopávky a prokopávky pro silnice v hornině 3 příplatek za lepivost horniny</t>
  </si>
  <si>
    <t>Odkaz na mn. položky pořadí 13 : 9,45000</t>
  </si>
  <si>
    <t>139601102R00</t>
  </si>
  <si>
    <t>Ruční výkop jam, rýh a šachet v hornině 3</t>
  </si>
  <si>
    <t>s přehozením na vzdálenost do 5 m nebo s naložením na ruční dopravní prostředek</t>
  </si>
  <si>
    <t>viz Situace - bourací práce : 0,35*0,35*0,14*9</t>
  </si>
  <si>
    <t>2,00*0,30*0,50</t>
  </si>
  <si>
    <t>3,04*1,28*0,20</t>
  </si>
  <si>
    <t>drenáž : (9,16+0,80)*(1,00+0,60)/2*1,15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</si>
  <si>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</si>
  <si>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</si>
  <si>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</si>
  <si>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15 : 10,39579</t>
  </si>
  <si>
    <t>Odkaz na mn. položky pořadí 19 : 7,00244*-1</t>
  </si>
  <si>
    <t>162301501R00</t>
  </si>
  <si>
    <t>Vodorovné přemístění křovin nma vzdálenost do 5 000 m</t>
  </si>
  <si>
    <t>o průměru kmene do 10 cm na vzdálenost, složení z dopravního porstředku.</t>
  </si>
  <si>
    <t>171201201R00</t>
  </si>
  <si>
    <t>Uložení sypaniny na dočasnou skládku tak, že na 1 m2 plochy připadá přes 2 m3 výkopku nebo ornice</t>
  </si>
  <si>
    <t>Odkaz na mn. položky pořadí 16 : 12,84335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</si>
  <si>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</si>
  <si>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</si>
  <si>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</si>
  <si>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viz Situace - nový stav : (9,68+2,15+5,20)*0,40*0,37</t>
  </si>
  <si>
    <t>drenáž : (9,16+0,80)*(1,00+0,80)/2*0,50</t>
  </si>
  <si>
    <t>viz Situace - nový stav : 21,00*0,2775*0,06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</si>
  <si>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</si>
  <si>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</si>
  <si>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</si>
  <si>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viz Situace - nový stav : 2,00*0,30*0,50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</si>
  <si>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</si>
  <si>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</si>
  <si>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</si>
  <si>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</si>
  <si>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viz Situace - nový stav : (9,68+2,15+5,20)*0,40</t>
  </si>
  <si>
    <t>181101111R00</t>
  </si>
  <si>
    <t>Úprava pláně v zářezech bez rozlišení horniny, se zhutněním - ručně</t>
  </si>
  <si>
    <t>vyrovnáním výškových rozdílů, ploch vodorovných a ploch do sklonu 1 : 5.</t>
  </si>
  <si>
    <t>viz Situace - bourací práce : 21,00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</si>
  <si>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</si>
  <si>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</si>
  <si>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</si>
  <si>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viz Situace - nový stav : 6,90*1,00</t>
  </si>
  <si>
    <t>182301122R00</t>
  </si>
  <si>
    <t>Rozprostření a urovnání ornice ve svahu v souvislé ploše do 500 m2, tloušťka vrstvy přes 100 do 150 mm</t>
  </si>
  <si>
    <t>s případným nutným přemístěním hromad nebo dočasných skládek na místo potřeby ze vzdálenosti do 30 m, ve svahu sklonu přes 1 : 5,</t>
  </si>
  <si>
    <t>viz Situace - nový stav : (3,33+1,20+3,70)*1,00</t>
  </si>
  <si>
    <t>183101213R00</t>
  </si>
  <si>
    <t>Hloubení jamek s výměnou půdy na 50 % v rovině objem přes 0,02 do 0,05</t>
  </si>
  <si>
    <t>kus</t>
  </si>
  <si>
    <t>pro vysazování rostlin v hornině 1 až 4 s výměnou půdy na 50%, s případným naložením přebytečných výkopků na dopravní prostředek, s odvozem na vzdálenost do 20 km a se složením,</t>
  </si>
  <si>
    <t>Odkaz na mn. položky pořadí 28 : 43,00000</t>
  </si>
  <si>
    <t>183403153R00</t>
  </si>
  <si>
    <t>Obdělávání půdy hrabáním, v rovině nebo na svahu 1:5</t>
  </si>
  <si>
    <t>184102211R00</t>
  </si>
  <si>
    <t xml:space="preserve">Výsadba keře bez balu výška do 1 m, v rovině nebo na svahu do 1:5,  </t>
  </si>
  <si>
    <t>do předem vyhloubené jamky se zalitím,</t>
  </si>
  <si>
    <t>Viz situace - nový stav : 43,00</t>
  </si>
  <si>
    <t>184921093R00</t>
  </si>
  <si>
    <t>Mulčování tloušťka přes 50 do 100 mm, v rovině nebo na svahu do 1:5</t>
  </si>
  <si>
    <t>vysazených rostlin s případným naložením odpadu na dopravní prostředek, s odvezením do 20 km a se složením,</t>
  </si>
  <si>
    <t>Odkaz na mn. položky pořadí 24 : 6,90000</t>
  </si>
  <si>
    <t>184921094R00</t>
  </si>
  <si>
    <t>Mulčování tloušťka přes 50 do 100 mm, na svahu přes 1:5 do 1:2</t>
  </si>
  <si>
    <t>Odkaz na mn. položky pořadí 25 : 8,23000</t>
  </si>
  <si>
    <t>199000002R00</t>
  </si>
  <si>
    <t>Poplatky za skládku horniny 1- 4, skupina 17 05 04 z Katalogu odpadů</t>
  </si>
  <si>
    <t>Cena dle Pískovny Černovice. www.piskovna-cernovice.cz</t>
  </si>
  <si>
    <t>00572400R</t>
  </si>
  <si>
    <t>směs travní parková, pro běžnou zátěž</t>
  </si>
  <si>
    <t>kg</t>
  </si>
  <si>
    <t>SPCM</t>
  </si>
  <si>
    <t>Specifikace</t>
  </si>
  <si>
    <t>POL3_</t>
  </si>
  <si>
    <t>Odkaz na mn. položky pořadí 22 : 6,81200*0,03</t>
  </si>
  <si>
    <t>026503243R</t>
  </si>
  <si>
    <t>dřevina listnatá Habr obecný; Carpinus betulus; v = 51 až 70 cm; sazenice, prostokořenná sadba, kořenový systém upravován podřezáváním</t>
  </si>
  <si>
    <t>10371500R</t>
  </si>
  <si>
    <t>Substrát zahradnický, volně ložený</t>
  </si>
  <si>
    <t>Odkaz na mn. položky pořadí 24 : 6,90000*0,15</t>
  </si>
  <si>
    <t>Odkaz na mn. položky pořadí 25 : 8,23000*0,15</t>
  </si>
  <si>
    <t>10391100R</t>
  </si>
  <si>
    <t>kůra mulčovací; balení volně loženo</t>
  </si>
  <si>
    <t>Odkaz na mn. položky pořadí 29 : 6,90000*0,05</t>
  </si>
  <si>
    <t>Odkaz na mn. položky pořadí 30 : 8,23000*0,05</t>
  </si>
  <si>
    <t>583424431R</t>
  </si>
  <si>
    <t>Kamenivo stanovené přírodní; drcené; 2/4; OH = 2,68 Mg/m3; droba</t>
  </si>
  <si>
    <t>t</t>
  </si>
  <si>
    <t>Odkaz na mn. položky pořadí 20 : 0,34965*2,05</t>
  </si>
  <si>
    <t>212561111R00</t>
  </si>
  <si>
    <t>Výplň trativodů kamenivem hrubým drceným, frakce 4-16 mm</t>
  </si>
  <si>
    <t>800-2</t>
  </si>
  <si>
    <t>do rýh bez zhutnění s úpravou povrchu výplně,</t>
  </si>
  <si>
    <t>drenáž : (9,16+0,80)*(0,80+0,60)/2*0,40</t>
  </si>
  <si>
    <t>212753114R00</t>
  </si>
  <si>
    <t>Plastové drenážní trubky montáž ohebné plastové drenážní trubky do rýhy, DN 100, bez lože</t>
  </si>
  <si>
    <t>827-1</t>
  </si>
  <si>
    <t>9,16+0,80</t>
  </si>
  <si>
    <t>212971110R00</t>
  </si>
  <si>
    <t xml:space="preserve">Zřízení opláštění odvod. trativodů z geotextilie o sklonu do 2,5,  </t>
  </si>
  <si>
    <t>v rýze nebo v zářezu se stěnami,</t>
  </si>
  <si>
    <t>drenáž : 9,06*(0,60+0,45+0,80)</t>
  </si>
  <si>
    <t>216904112R00</t>
  </si>
  <si>
    <t xml:space="preserve">Očištění ploch tlak. vodou nebo stlač. vzduchem očištění tlakovou vodou, zdiva stěn a rubu kleneb,  </t>
  </si>
  <si>
    <t>Situace - základové pásy : (1,20*0,40*2)+(1,20*0,30)</t>
  </si>
  <si>
    <t>(3,20+3,62)*0,40*2</t>
  </si>
  <si>
    <t>(3,20+3,62)*0,30</t>
  </si>
  <si>
    <t>Situace - opěrná zeď : (3,43+1,61+3,08)*1,10*2</t>
  </si>
  <si>
    <t>9,16*1,15</t>
  </si>
  <si>
    <t>216904391R00</t>
  </si>
  <si>
    <t>Očištění ploch tlak. vodou nebo stlač. vzduchem  ,  , příplatek za ruční dočištění ocelovými kartáči</t>
  </si>
  <si>
    <t>Situace - schodišťové kamenné stupně : (3,04*0,35*2*21)+(3,04+0,35)*2*0,15*21</t>
  </si>
  <si>
    <t>271531113R00</t>
  </si>
  <si>
    <t>Polštáře zhutněné pod základy kamenivo hrubé, drcené, frakce 16 - 32 mm</t>
  </si>
  <si>
    <t>viz Situace - nový stav : 3,04*1,20*0,15</t>
  </si>
  <si>
    <t>271531114R00</t>
  </si>
  <si>
    <t>Polštáře zhutněné pod základy kamenivo drcené, frakce 8 - 16 mm</t>
  </si>
  <si>
    <t>schodiště : (3,33+3,70)*3,05*0,15</t>
  </si>
  <si>
    <t>273321311R00</t>
  </si>
  <si>
    <t>Beton základových desek železový třídy C 16/20</t>
  </si>
  <si>
    <t>801-1</t>
  </si>
  <si>
    <t>bez dodávky a uložení výztuže</t>
  </si>
  <si>
    <t>viz Situace - nový stav : 1,50*1,00*0,07</t>
  </si>
  <si>
    <t>273321611R00</t>
  </si>
  <si>
    <t>Beton základových desek železový třídy C 30/37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</si>
  <si>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</si>
  <si>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</si>
  <si>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</si>
  <si>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viz Situace - nový stav : (3,04+1,20+3,04)*0,15</t>
  </si>
  <si>
    <t>viz Situace - nový stav : (1,00+1,50+1,00)*0,07</t>
  </si>
  <si>
    <t>273351216R00</t>
  </si>
  <si>
    <t>Bednění stěn základových desek odstranění</t>
  </si>
  <si>
    <t>Včetně očištění, vytřídění a uložení bednicího materiálu.</t>
  </si>
  <si>
    <t>Odkaz na mn. položky pořadí 46 : 1,33700</t>
  </si>
  <si>
    <t>273361821R00</t>
  </si>
  <si>
    <t>Uložení výztuže základových desek z betonářské oceli 10 505(R)</t>
  </si>
  <si>
    <t>včetně distančních prvků</t>
  </si>
  <si>
    <t>viz Situace - nový stav : 0,60*0,000617*24*1,05</t>
  </si>
  <si>
    <t>273361921RT4</t>
  </si>
  <si>
    <t>Uložení výztuže základových desek ze svařovaných sítí průměr drátu 6 mm, velikost oka 100/100 mm</t>
  </si>
  <si>
    <t>viz Situace - nový stav : 3,04*1,20*0,00444*2*1,20</t>
  </si>
  <si>
    <t>1,50*1,00*0,00444*1,20</t>
  </si>
  <si>
    <t>274313611R00</t>
  </si>
  <si>
    <t>Beton základových pasů prostý třídy C 16/20</t>
  </si>
  <si>
    <t>Včetně dodávky a uložení betonu a kamene.</t>
  </si>
  <si>
    <t>viz Situace - nový stav : 0,35*0,35*0,40*9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</si>
  <si>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</si>
  <si>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</si>
  <si>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</si>
  <si>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viz Situace - nový stav : (0,35+0,35)*2*0,40*9</t>
  </si>
  <si>
    <t>275351216R00</t>
  </si>
  <si>
    <t>Bednění stěn základových patek odstranění</t>
  </si>
  <si>
    <t>Včetně očištění, vytřídění a uložení bednícího materiálu.</t>
  </si>
  <si>
    <t>Odkaz na mn. položky pořadí 51 : 5,04000</t>
  </si>
  <si>
    <t>279009001V00</t>
  </si>
  <si>
    <t>Reprofilace betonových povrchů tl do 50 mm</t>
  </si>
  <si>
    <t xml:space="preserve">m2    </t>
  </si>
  <si>
    <t>Vlastní</t>
  </si>
  <si>
    <t>Indiv</t>
  </si>
  <si>
    <t>40% : (3,20+3,62)*0,40*2*0,40</t>
  </si>
  <si>
    <t>28611223.AR</t>
  </si>
  <si>
    <t>Trubka plastová drenážní spoj: drážkový; potrubí: jednovrstvé; materiál: PVC; povrch: žebrovaný; ohebná; DN = 100; vsakovací plocha = 34,0 cm2/m</t>
  </si>
  <si>
    <t>Odkaz na mn. položky pořadí 38 : 9,96000*1,015</t>
  </si>
  <si>
    <t>69366198R</t>
  </si>
  <si>
    <t>Geosyntetika typ: geotextilie; netkaná; materiál: PP; tl (2 kPa) = 2,9 mm; plošná hmotnost = 300 g/m2; Pevnost v tahu podélně = 20,0 kN/m; Pevnost v tahu příčně = 11,5 kN/m</t>
  </si>
  <si>
    <t>Odkaz na mn. položky pořadí 39 : 16,76100*1,15</t>
  </si>
  <si>
    <t>319211322RT1</t>
  </si>
  <si>
    <t>Utěsnění zdiva - těsnicí stěrka na svislé ploše tl. do 10 mm</t>
  </si>
  <si>
    <t>801-4</t>
  </si>
  <si>
    <t>opěrná zeď - základy : (3,33+1,20+3,70)*(0,20+0,30+0,30+1,10)</t>
  </si>
  <si>
    <t>380932114R00</t>
  </si>
  <si>
    <t>Vlepení výztuže do vrtu v betonu průměr výztuže 10 mm</t>
  </si>
  <si>
    <t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t>
  </si>
  <si>
    <t>viz Situace - nový stav : (0,10*24)+(0,10*30*2)</t>
  </si>
  <si>
    <t>316911111V00</t>
  </si>
  <si>
    <t>Osazení kamen. krycích desek na voděodpodivou trascementovou maltu, tl. do 8 cm</t>
  </si>
  <si>
    <t>opěrná zeď : (3,08+1,61+3,43)*0,70</t>
  </si>
  <si>
    <t>319219001V00</t>
  </si>
  <si>
    <t>Vyrovnávací těsnící malta cementová s vlákny siranovzdorná voděodolná</t>
  </si>
  <si>
    <t>Odkaz na mn. položky pořadí 56 : 15,63700</t>
  </si>
  <si>
    <t>58300001V</t>
  </si>
  <si>
    <t>Krycí deska žulová s voděodolnou penetrací horního líce vel. 1000x700x60 mm</t>
  </si>
  <si>
    <t xml:space="preserve">ks    </t>
  </si>
  <si>
    <t>451561111R00</t>
  </si>
  <si>
    <t>Lože pod dlažby z kameniva kamenivo drcené drobné, tloušťka do 100 mm</t>
  </si>
  <si>
    <t>832-1</t>
  </si>
  <si>
    <t>Včetně urovnání líce vrstvy.</t>
  </si>
  <si>
    <t>schodiště : (3,33+3,70)*3,05</t>
  </si>
  <si>
    <t>451571111R00</t>
  </si>
  <si>
    <t>Lože pod dlažby z kameniva štěrkopísek, tloušťka do 100 mm</t>
  </si>
  <si>
    <t>odvodňovací žlaby : 9,16*0,40</t>
  </si>
  <si>
    <t>434009001V00</t>
  </si>
  <si>
    <t>Ošetřrní povrchu kamenných stupňů</t>
  </si>
  <si>
    <t>434191421V00</t>
  </si>
  <si>
    <t>Osazení stupňů kamenných</t>
  </si>
  <si>
    <t>Situace - schodišťové kamenné stupně : 3,04*21</t>
  </si>
  <si>
    <t>564841112RT2</t>
  </si>
  <si>
    <t>Podklad ze štěrkodrti s rozprostřením a zhutněním frakce 0-32 mm, tloušťka po zhutnění 130 mm</t>
  </si>
  <si>
    <t>Odkaz na mn. položky pořadí 72 : 48,70000</t>
  </si>
  <si>
    <t>564851111R00</t>
  </si>
  <si>
    <t>Podklad ze štěrkodrti s rozprostřením a zhutněním frakce 0-63 mm, tloušťka po zhutnění 150 mm</t>
  </si>
  <si>
    <t>Odkaz na mn. položky pořadí 71 : 21,00000</t>
  </si>
  <si>
    <t>564861111RT2</t>
  </si>
  <si>
    <t>Podklad ze štěrkodrti s rozprostřením a zhutněním frakce 0-32 mm, tloušťka po zhutnění 200 mm</t>
  </si>
  <si>
    <t>566903111R00</t>
  </si>
  <si>
    <t>Vyspravení podkladu po překopech kamenivem hrubým drceným</t>
  </si>
  <si>
    <t>pro inženýrské sítě, se zhutněním</t>
  </si>
  <si>
    <t>viz Situace - nový stav : (3,57*0,50*0,18*2,16)+(1,35*0,50*0,18*2,16)</t>
  </si>
  <si>
    <t>566904111R00</t>
  </si>
  <si>
    <t>Vyspravení podkladu po překopech kamenivem obalovaným asfaltem</t>
  </si>
  <si>
    <t>viz Situace - nový stav : (3,57*0,50*0,17946)+(1,35*0,50*0,17936)</t>
  </si>
  <si>
    <t>572952111R00</t>
  </si>
  <si>
    <t>Vyspravení krytu po překopech pro inženýrské sítě asfaltovým betonem, po zhutnění tloušťky 30 až 50 mm</t>
  </si>
  <si>
    <t>viz Situace - nový stav : (3,57*0,50)+(1,35*0,50)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</si>
  <si>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</si>
  <si>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</si>
  <si>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</si>
  <si>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viz Situace - nový stav : 21,00</t>
  </si>
  <si>
    <t>viz Situace - nový stav : 48,70</t>
  </si>
  <si>
    <t>596291111R00</t>
  </si>
  <si>
    <t>Řezání zámkové dlažby tloušťky 60 mm</t>
  </si>
  <si>
    <t>viz Situace - nový stav : 9,68+9,58+2,15+5,20+3,27+3,27</t>
  </si>
  <si>
    <t>8,50*2</t>
  </si>
  <si>
    <t>597091111RS1</t>
  </si>
  <si>
    <t>Odvodňovací liniový systém - žlaby z polymerbetonu, bez ochranné hrany, š.100 mm žlab osazený do betonového lože, délky 1000 mm, šířky 130 mm, zatížení A 15, B 125, stavební výšky 130-130 mm</t>
  </si>
  <si>
    <t>beton C 12/15</t>
  </si>
  <si>
    <t>viz Situace - nový stav : 3,00</t>
  </si>
  <si>
    <t>597091112RS1</t>
  </si>
  <si>
    <t>Odvodňovací liniový systém - žlaby z polymerbetonu, bez ochranné hrany, š.100 mm žlab osazený do betonového lože, délky 500 mm, šířky 130 mm, zatížení A 15, B 125, stavební výšky 130-130 mm</t>
  </si>
  <si>
    <t>viz Situace - nový stav : 1,00</t>
  </si>
  <si>
    <t>597091132RS1</t>
  </si>
  <si>
    <t>Odvodňovací liniový systém - žlaby z polymerbetonu, bez ochranné hrany, š.100 mm výtokové čelo s PVC DN 100, -, -,  , pro výšku 130-300 mm</t>
  </si>
  <si>
    <t>597091141RS1</t>
  </si>
  <si>
    <t>Odvodňovací liniový systém - žlaby z polymerbetonu, bez ochranné hrany, š.100 mm krycí rošt můstkový pozink. ocel, délky 1000 mm, šířky 130 mm, zatížení A 15, -</t>
  </si>
  <si>
    <t>597091151RS1</t>
  </si>
  <si>
    <t>Odvodňovací liniový systém - žlaby z polymerbetonu, bez ochranné hrany, š.100 mm krycí rošt můstkový pozink. ocel, délky 500 mm, šířky 130 mm, zatížení A 15, -</t>
  </si>
  <si>
    <t>597091161RS1</t>
  </si>
  <si>
    <t>Odvodňovací liniový systém - žlaby z polymerbetonu, bez ochranné hrany, š.100 mm aretace z pozink. oceli, -, -, zatížení A 15, -</t>
  </si>
  <si>
    <t>viz Situace - nový stav : 4,00</t>
  </si>
  <si>
    <t>59245110R</t>
  </si>
  <si>
    <t>dlažba betonová dvouvrstvá, skladebná; obdélník; šedá; l = 200 mm; š = 100 mm; tl. 60,0 mm</t>
  </si>
  <si>
    <t>Odkaz na mn. položky pořadí 72 : 48,70000*1,03</t>
  </si>
  <si>
    <t>592452560R</t>
  </si>
  <si>
    <t>dlažba betonová dvouvrstvá; obdélník; dlaždice zatravňovací; šedá; l = 240 mm; š = 170 mm; tl. 60,0 mm; podíl otevřené plochy 27,5 %</t>
  </si>
  <si>
    <t>Odkaz na mn. položky pořadí 71 : 21,00000*1,03</t>
  </si>
  <si>
    <t>622904121R00</t>
  </si>
  <si>
    <t xml:space="preserve">Očištění fasád ruční čištění ocelovým kartáčem,  </t>
  </si>
  <si>
    <t>Odkaz na mn. položky pořadí 124 : 8,93200</t>
  </si>
  <si>
    <t>622300172V00</t>
  </si>
  <si>
    <t>Těsnění a vyplňování spár trvale pružným tmelem, včetně dodávky polyuretanového tmelu</t>
  </si>
  <si>
    <t>opěrná zeď - základ : 3,33+1,20+3,70+0,60+0,60</t>
  </si>
  <si>
    <t>dilatace stupňů : 3,33+1,20+3,70</t>
  </si>
  <si>
    <t>odvodňovací žlab : 3,35</t>
  </si>
  <si>
    <t>čistící zóna : (2,50+0,90)*2</t>
  </si>
  <si>
    <t>627452101V00</t>
  </si>
  <si>
    <t>Oprava spárování zdí z kamene vč. dodávky spárovací hmoty z polymercementové malty s vláky, synt., pryskyřicí, křemičitými písky určenou pro tvrdé kameny</t>
  </si>
  <si>
    <t>opěrná zeď : (3,08+1,16+3,43+0,53+0,53)*1,20</t>
  </si>
  <si>
    <t>627452102V00</t>
  </si>
  <si>
    <t>Sanace povrchů zdí z betonu vč. dodávky polymercementové malty s vláky, synt., pryskyřicí, křemičitými písky určenou pro tvrdé kameny</t>
  </si>
  <si>
    <t>opěrná zeď : (3,08+1,16+3,43)*1,20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</si>
  <si>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</si>
  <si>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</si>
  <si>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</si>
  <si>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</si>
  <si>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viz Situace - opěrná zeď : 6,90*0,30*0,08</t>
  </si>
  <si>
    <t>631351101R00</t>
  </si>
  <si>
    <t>Bednění stěn, rýh a otvorů v podlahách zřízení</t>
  </si>
  <si>
    <t>viz Situace - opěrná zeď : (6,90+0,30+6,90)*0,10</t>
  </si>
  <si>
    <t>631351102R00</t>
  </si>
  <si>
    <t>Bednění stěn, rýh a otvorů v podlahách odstranění</t>
  </si>
  <si>
    <t>Odkaz na mn. položky pořadí 87 : 1,41000</t>
  </si>
  <si>
    <t>631361821R00</t>
  </si>
  <si>
    <t>Výztuž mazanin z betonů a z lehkých betonů z betonářské oceli 10 505(R)</t>
  </si>
  <si>
    <t>viz Situace - opěrná zeď : 0,50*0,000617*30*1,05</t>
  </si>
  <si>
    <t>631571005R00</t>
  </si>
  <si>
    <t>Násyp  z kameniva  z kačírku frakce 22-32 mm</t>
  </si>
  <si>
    <t>pod mazaniny a dlažby, popř. na plochých střechách, vodorovný nebo ve spádu, s udusáním a urovnáním povrchu,</t>
  </si>
  <si>
    <t>vsakovací šachta : 0,25*0,258*3,14*1,00</t>
  </si>
  <si>
    <t>623909002V00</t>
  </si>
  <si>
    <t>Nátěr podlah 1 složkový, vodotěsný na bázi elastomerní polyuretanové pryskyřice, 3 vrstvy, vč., křemičitého vsypu pro požadovaný protiskluz</t>
  </si>
  <si>
    <t xml:space="preserve">Viz situace - nový stav : </t>
  </si>
  <si>
    <t>- závětří : 0,95*2,00</t>
  </si>
  <si>
    <t>623909003V00</t>
  </si>
  <si>
    <t>Nátěr podlah systémový, 1 složkový probarvený polyuretanový, odolný vůči mechanické zátěži, 2 vrstvy</t>
  </si>
  <si>
    <t>Odkaz na mn. položky pořadí 91 : 1,90000</t>
  </si>
  <si>
    <t>623909004V00</t>
  </si>
  <si>
    <t>Nátěr podlah krycí, průhledný, matný, odolný ÚV záření, polyuretanový, 1 složkový</t>
  </si>
  <si>
    <t>632421160V00</t>
  </si>
  <si>
    <t>Polymercementová vysprávková hmota průměrné tl. 20 mm síranovzdorná, vč. minerálního, kontaktního spojovacího můstku</t>
  </si>
  <si>
    <t>včetně penetrace podkladu.</t>
  </si>
  <si>
    <t>- závětří : 2,50*0,95</t>
  </si>
  <si>
    <t>632421170V00</t>
  </si>
  <si>
    <t>Polymercementová vysprávková hmota průměrné tl. 40 mm síranovzdorná, vč. minerálního, kontaktního spojovacího můstku</t>
  </si>
  <si>
    <t>870100009R00</t>
  </si>
  <si>
    <t>Montáž potrubí ze sklolaminátových trub DN 150 mm</t>
  </si>
  <si>
    <t>pro vodovody a kanalizace, v otevřeném výkopu,</t>
  </si>
  <si>
    <t>viz Situace - odvodňovací žlab : 1,00</t>
  </si>
  <si>
    <t>viz Situace - ČZ 2 : 2,00</t>
  </si>
  <si>
    <t>877313123R00</t>
  </si>
  <si>
    <t>Montáž tvarovek na potrubí z trub z plastů těsněných gumovým kroužkem jednoosých DN 150 mm</t>
  </si>
  <si>
    <t>v otevřeném výkopu,</t>
  </si>
  <si>
    <t>viz Situace - ČZ 2 : 1,00</t>
  </si>
  <si>
    <t>894421111R00</t>
  </si>
  <si>
    <t>Osazení betonových dílců pro šachty podle DIN 4034 skruže rovné, o hmotnosti do 0,5 t</t>
  </si>
  <si>
    <t>na kroužek,</t>
  </si>
  <si>
    <t>vsakovací šachta : 3,00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</si>
  <si>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</si>
  <si>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</si>
  <si>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</si>
  <si>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28611141.AR</t>
  </si>
  <si>
    <t>Trubka plastová pro venkovní kanalizaci spoj: hrdlový; potrubí: vícevrstvé; skladba: PVC-U - pěna - PVC-U; povrch: hladký; DN = 100; de = 110,0 mm; tl. stěny = 3,2 mm; l = 1 000 mm; SDR 41,0; SN 4</t>
  </si>
  <si>
    <t>Odkaz na mn. položky pořadí 96 : 3,00000</t>
  </si>
  <si>
    <t>28651651.AR</t>
  </si>
  <si>
    <t>Koleno plastové pro venkovní kanalizaci typ: jednoznačné; spoj: hrdlový; potrubí: jednovrstvé; materiál: PVC-U; povrch: hladký; úhel = 30,0 °; DN = 100; SDR 41,0; SN 8</t>
  </si>
  <si>
    <t>Odkaz na mn. položky pořadí 97 : 1,00000</t>
  </si>
  <si>
    <t>592238741R</t>
  </si>
  <si>
    <t>skruž betonová uliční vpusti; kruhová; l = 290 mm; d = 500 mm</t>
  </si>
  <si>
    <t>Odkaz na mn. položky pořadí 98 : 3,00000*1,01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</si>
  <si>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</si>
  <si>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</si>
  <si>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</si>
  <si>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viz Situace - nový stav : 9,68+9,58+2,15+5,20</t>
  </si>
  <si>
    <t>917862111RT7</t>
  </si>
  <si>
    <t>Osazení silničního nebo chodníkového obrubníku včetně dodávky betonovéího obrubníku  1000/150/250 mm, stojatého, s boční opěrou z betonu prostého, do lože z betonu prostého C 12/15</t>
  </si>
  <si>
    <t>Odkaz na mn. položky pořadí 10 : 1,00000</t>
  </si>
  <si>
    <t>919735112R00</t>
  </si>
  <si>
    <t>Řezání stávajících krytů nebo podkladů živičných, hloubky přes 50 do 100 mm</t>
  </si>
  <si>
    <t>včetně spotřeby vody</t>
  </si>
  <si>
    <t>viz Situace - bourací práce : 0,50+3,57+1,35</t>
  </si>
  <si>
    <t>919735122R00</t>
  </si>
  <si>
    <t>Řezání stávajících krytů nebo podkladů betonových, hloubky přes 50 do 100 mm</t>
  </si>
  <si>
    <t>viz Situace - bourací práce : 5,16+(4,50+0,95)*2</t>
  </si>
  <si>
    <t>59217420R</t>
  </si>
  <si>
    <t>obrubník chodníkový materiál beton; l = 1000,0 mm; š = 100,0 mm; h = 200,0 mm; barva šedá</t>
  </si>
  <si>
    <t>27,00*1,01</t>
  </si>
  <si>
    <t>931627111R00</t>
  </si>
  <si>
    <t xml:space="preserve">Úprava dilatační spáry úprava asfaltovou zálivkou za horka nebo za studena včetně tvarování, osazení a svařování plechu,  ,  </t>
  </si>
  <si>
    <t>konstrukcí z prostého nebo železového betonu</t>
  </si>
  <si>
    <t>Včetně očistění ploch spár před úpravou a očistění okolí spáry po úpravě.</t>
  </si>
  <si>
    <t>viz Situace - nový stav : (0,50+3,57+1,35)*1,40</t>
  </si>
  <si>
    <t>931961115RR1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</si>
  <si>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</si>
  <si>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</si>
  <si>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schodišťové stupně : (3,33+1,20+3,70)*0,20</t>
  </si>
  <si>
    <t>935112111R00</t>
  </si>
  <si>
    <t>Osazení příkopového žlabu se zřízením lože tl. 100 mm z betonu C 8/10, z betonových příkopových tvárnic, šířky do 500 mm</t>
  </si>
  <si>
    <t>s vyplněním a zatřením spár cementovou maltou, se zřízením lože tl. 10 cm</t>
  </si>
  <si>
    <t>Včetně  dodání hmot pro lože a vyplnění spár.</t>
  </si>
  <si>
    <t>9,16</t>
  </si>
  <si>
    <t>938902122R00</t>
  </si>
  <si>
    <t>Čištění ploch betonových konstrukcí tlakovou vodou</t>
  </si>
  <si>
    <t>801-5</t>
  </si>
  <si>
    <t>Situace - základové pásy : (3,20+1,20+3,62)*0,40*2</t>
  </si>
  <si>
    <t>(3,20+1,20+3,62)*0,30</t>
  </si>
  <si>
    <t>938907011R00</t>
  </si>
  <si>
    <t>Očištění výztuže průměr výztuže nad 10 mm, ocelovým kartáčem, ručně</t>
  </si>
  <si>
    <t>Situace - základové pásy : (3,20+1,20+3,62)*3*2</t>
  </si>
  <si>
    <t>(3,20+1,20+3,62)*2</t>
  </si>
  <si>
    <t>z toho 15% : -(64,16*0,85)</t>
  </si>
  <si>
    <t>59227440R</t>
  </si>
  <si>
    <t>Žlab odvodňovací betonový do dlažby; l = 295 mm; b = 300 mm; h = 100 mm</t>
  </si>
  <si>
    <t>36,00*1,01</t>
  </si>
  <si>
    <t>953981103R00</t>
  </si>
  <si>
    <t>Chemické kotvy do betonu, do cihelného zdiva do betonu, hloubky 110 mm, M 12, ampule pro chemickou kotvu</t>
  </si>
  <si>
    <t>zábradlí : 88,00</t>
  </si>
  <si>
    <t>950009001V00</t>
  </si>
  <si>
    <t>Montáž stojanu na kola, 4x závitová tyč M10 dl. 0,25 m</t>
  </si>
  <si>
    <t>viz Situace - nový stav : 9,00</t>
  </si>
  <si>
    <t>74910620V</t>
  </si>
  <si>
    <t>Stojan na kolo pozink chráněný odolnou pryží kruhový pr. 800 mm na 2 kola</t>
  </si>
  <si>
    <t>Odkaz na mn. položky pořadí 115 : 9,00000</t>
  </si>
  <si>
    <t>963015141R00</t>
  </si>
  <si>
    <t>Demontáž prefabrikovaných krycích desek o hmotnosti do 0,5 t</t>
  </si>
  <si>
    <t>801-3</t>
  </si>
  <si>
    <t>kanálů, šachet a žump, manipulace s deskami do vzdálenosti 8 m od osy kanálu, očištění nebo vysekání betonu kolem závěsných ok pro zachycení háků zvedacího mechanizmu,</t>
  </si>
  <si>
    <t>Situace - schodišťové kamenné stupně : 21,00*2</t>
  </si>
  <si>
    <t>965082933RT2</t>
  </si>
  <si>
    <t>Odstranění násypu pod podlahami a ochranného na střechách tloušťky do 200 mm, plochy přes 2 m2</t>
  </si>
  <si>
    <t>schodiště : (3,33+3,70)*3,05*0,20</t>
  </si>
  <si>
    <t>967042712R00</t>
  </si>
  <si>
    <t>Odsekání zdiva z kamene nebo betonu plošné tloušťky do 100 mm</t>
  </si>
  <si>
    <t>z pomocného lešení o výšce podlahy do 1900 mm a pro zatížení do 1,5 kPa  (150 kg/m2),</t>
  </si>
  <si>
    <t>viz Situace - bourací práce : 6,90*0,30</t>
  </si>
  <si>
    <t>970041130R00</t>
  </si>
  <si>
    <t>Jádrové vrtání, kruhové prostupy v prostém betonu jádrové vrtání , do D 130 mm</t>
  </si>
  <si>
    <t>viz Situace - ČZ 2 : 0,10</t>
  </si>
  <si>
    <t>970051130R00</t>
  </si>
  <si>
    <t>Jádrové vrtání, kruhové prostupy v železobetonu jádrové vrtání , do D 130 mm</t>
  </si>
  <si>
    <t>viz Situace - odvodňovací žlab : 0,30</t>
  </si>
  <si>
    <t>976047231R00</t>
  </si>
  <si>
    <t>Vybourání betonových  nebo ŽB dvířek, obrub zdiva, desek krycích desek, ukončujících horní plochu zdiva  tloušťky do 100 mm</t>
  </si>
  <si>
    <t>komínových a topných dvířek, ventilací apod. plochy do 0,10 m2</t>
  </si>
  <si>
    <t>opěrná zeď : (3,08+1,61+3,43)*0,60</t>
  </si>
  <si>
    <t>976071111R00</t>
  </si>
  <si>
    <t>Vybourání kovových doplňkových konstrukcí madel a zábradlí  v jakémkoliv zdivu</t>
  </si>
  <si>
    <t>viz Situace - bourací práce : 8,42+6,90+8,42</t>
  </si>
  <si>
    <t>978015291R00</t>
  </si>
  <si>
    <t>Otlučení omítek vápenných nebo vápenocementových vnějších s vyškrabáním spár, s očištěním zdiva  1. až 4. stupni složitosti, v rozsahu do 100 %</t>
  </si>
  <si>
    <t>opěrná zeď : (3,08+1,61+3,43)*1,10</t>
  </si>
  <si>
    <t>978023251R00</t>
  </si>
  <si>
    <t>Vysekání, vyškrábání a vyčištění spár zdiva kamenného  režného z lomového kamene</t>
  </si>
  <si>
    <t>Odkaz na mn. položky pořadí 84 : 10,47600</t>
  </si>
  <si>
    <t>963009001V00</t>
  </si>
  <si>
    <t>Doprava schodišťových stupňů na místo repase a zpět</t>
  </si>
  <si>
    <t>soubor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</si>
  <si>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</si>
  <si>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</si>
  <si>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</si>
  <si>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</si>
  <si>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</si>
  <si>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711191272RT1</t>
  </si>
  <si>
    <t>Provedení izolace proti zemní vlhkosti ostatní svislé uložení, ochranná textilie, bez dodávky materiálu</t>
  </si>
  <si>
    <t>800-711</t>
  </si>
  <si>
    <t>Odkaz na mn. položky pořadí 130 : 16,50000</t>
  </si>
  <si>
    <t>711212005RT1</t>
  </si>
  <si>
    <t>Izolace proti vodě stěrka hydroizolační  bitumenová, proti zemní vlhkosti, včetně penetrace</t>
  </si>
  <si>
    <t>dvouvrstvá</t>
  </si>
  <si>
    <t xml:space="preserve">Viz Situace - nový stav : </t>
  </si>
  <si>
    <t>- opěrná zeď : 6,90*0,42</t>
  </si>
  <si>
    <t>- zádveří : 4,50*0,95</t>
  </si>
  <si>
    <t>711823121RT4</t>
  </si>
  <si>
    <t>Ochrana konstrukcí nopovou fólií svisle, výška nopu 8 mm, včetně dodávky fólie</t>
  </si>
  <si>
    <t>schodiště : 9,16*1,50</t>
  </si>
  <si>
    <t>opěrná zeď - vstup : 6,90*0,40</t>
  </si>
  <si>
    <t>711823129RT4</t>
  </si>
  <si>
    <t>Ochrana konstrukcí nopovou fólií ukončovací lišta,  , včetně dodávky lišty</t>
  </si>
  <si>
    <t>schodiště : 9,16</t>
  </si>
  <si>
    <t>Odkaz na mn. položky pořadí 128 : 16,50000*1,15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</si>
  <si>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</si>
  <si>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</si>
  <si>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</si>
  <si>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721219001V00</t>
  </si>
  <si>
    <t>Vpusť podlahová plastová DN 100</t>
  </si>
  <si>
    <t>998721201R00</t>
  </si>
  <si>
    <t>Přesun hmot pro vnitřní kanalizaci v objektech výšky do 6 m</t>
  </si>
  <si>
    <t>800-721</t>
  </si>
  <si>
    <t>50 m vodorovně, měřeno od těžiště půdorysné plochy skládky do těžiště půdorysné plochy objektu</t>
  </si>
  <si>
    <t>767169001V00</t>
  </si>
  <si>
    <t>D+M ocelové zábradlí se svislými příčkami a bočním kotvením s povrchovou úpravou žárovým zinkováním</t>
  </si>
  <si>
    <t xml:space="preserve">m     </t>
  </si>
  <si>
    <t>3,23+1,61+3,58+6,90</t>
  </si>
  <si>
    <t>767169002V00</t>
  </si>
  <si>
    <t>D+M ocelové madlo s bočním kotvením s povrchovou úpravou žárovým zinkováním</t>
  </si>
  <si>
    <t>3,23+1,61+3,58</t>
  </si>
  <si>
    <t>998767201R00</t>
  </si>
  <si>
    <t>Přesun hmot pro kovové stavební doplňk. konstrukce v objektech výšky do 6 m</t>
  </si>
  <si>
    <t>800-767</t>
  </si>
  <si>
    <t>50 m vodorovně</t>
  </si>
  <si>
    <t>771111133R00</t>
  </si>
  <si>
    <t>Doplňkové práce při kladení dlažeb montáž těsnicího provazce do dilatační spáry</t>
  </si>
  <si>
    <t>800-771</t>
  </si>
  <si>
    <t xml:space="preserve">viz Situace - nový stav : </t>
  </si>
  <si>
    <t>- závětří : 4,50+0,95+0,95+2,50+0,95+0,95+2,50</t>
  </si>
  <si>
    <t>- schodiště : 3,30</t>
  </si>
  <si>
    <t>Odkaz na mn. položky pořadí 83 : 27,81000</t>
  </si>
  <si>
    <t>24600001V</t>
  </si>
  <si>
    <t>Polyuretanový tmel 600 ml pro provedení dilatací</t>
  </si>
  <si>
    <t xml:space="preserve">bal   </t>
  </si>
  <si>
    <t>28377862R</t>
  </si>
  <si>
    <t>šňůra těsnicí PE, z pěnové hmoty; kruhová; d = 10,0 mm</t>
  </si>
  <si>
    <t>Odkaz na mn. položky pořadí 139 : 16,60000*1,05</t>
  </si>
  <si>
    <t>28377863V</t>
  </si>
  <si>
    <t>Provazec těsnicí pr. 20 mm</t>
  </si>
  <si>
    <t>Odkaz na mn. položky pořadí 140 : 27,81000*1,05</t>
  </si>
  <si>
    <t>998771201R00</t>
  </si>
  <si>
    <t>Přesun hmot pro podlahy z dlaždic v objektech výšky do 6 m</t>
  </si>
  <si>
    <t>776972127R00</t>
  </si>
  <si>
    <t xml:space="preserve">Čisticí zóny a rohože vstupní rohož, z Al profilůspojených nerewzovým lankema odděleny pryžovými mezikroužky, tloušťky 27 mm </t>
  </si>
  <si>
    <t>800-775</t>
  </si>
  <si>
    <t>(2,50*0,95)+(1,50*1,00)</t>
  </si>
  <si>
    <t>776976101R00</t>
  </si>
  <si>
    <t xml:space="preserve">Čisticí zóny a rohože rám z profilu L, z hliníku,  </t>
  </si>
  <si>
    <t>(2,50+0,95)*2+(1,50+1,00)*2</t>
  </si>
  <si>
    <t>998776201R00</t>
  </si>
  <si>
    <t>Přesun hmot pro podlahy povlakové v objektech výšky do 6 m</t>
  </si>
  <si>
    <t>vodorovně do 50 m</t>
  </si>
  <si>
    <t>783897123R00</t>
  </si>
  <si>
    <t>Nátěr betonových povrchů vodoodpudivý na silikonové bázi, pro exteriér, jednonásobný</t>
  </si>
  <si>
    <t>800-783</t>
  </si>
  <si>
    <t>Odkaz na mn. položky pořadí 85 : 9,20400</t>
  </si>
  <si>
    <t>783999001V00</t>
  </si>
  <si>
    <t>Ochranný nátěr výztuže D nad 10 mm</t>
  </si>
  <si>
    <t>Odkaz na mn. položky pořadí 112 : 9,62400</t>
  </si>
  <si>
    <t>460510321R00</t>
  </si>
  <si>
    <t>Chránička kabelová dělená KOPOHALF, DN 110 mm</t>
  </si>
  <si>
    <t>viz Situace - nový stav : 1,50+6,50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</si>
  <si>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</si>
  <si>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</si>
  <si>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</si>
  <si>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viz Odd. 96 : 0,7955</t>
  </si>
  <si>
    <t>979089001R00</t>
  </si>
  <si>
    <t xml:space="preserve">Nakládání na dopravní prostředky Poplatek za uložení </t>
  </si>
  <si>
    <t>pro vodorovnou dopravu</t>
  </si>
  <si>
    <t>viz Odd. 1 : 3,64784</t>
  </si>
  <si>
    <t>viz Odd. 96 : 6,00362</t>
  </si>
  <si>
    <t>979990107R00</t>
  </si>
  <si>
    <t>Poplatek za uložení, směs betonu, cihel a dřeva,  , skupina 17 09 04 z Katalogu odpadů</t>
  </si>
  <si>
    <t>kategorie 17 09 04 smíšené stavební a demoliční odpady</t>
  </si>
  <si>
    <t>viz Odd. 1 : 38,92769</t>
  </si>
  <si>
    <t>viz Odd. 96 : 0,53063</t>
  </si>
  <si>
    <t>979999995R00</t>
  </si>
  <si>
    <t>Poplatek za recyklaci, obalovaného kameniva a asfaltu, kusovost do 1600 cm2, skupina 17 03 02 z Katalogu odpadů</t>
  </si>
  <si>
    <t>170 302</t>
  </si>
  <si>
    <t>viz Odd. 1 : 4,92635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</si>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</sst>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pgiu+mrXbxb9aMx9Ms/SEOEPbpibTdPliS+bJozNmCEFlnAX7PMT+ybr3QgltcxH7CzXf4CeEXH9Nlpx4PhmQ==" saltValue="hshf3RC7f1FP8V+w23Ryk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3459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SUMIF(F53:F74,A16,I53:I74)+SUMIF(F53:F74,"PSU",I53:I74)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SUMIF(F53:F74,A17,I53:I74)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SUMIF(F53:F74,A18,I53:I74)</f>
        <v>0</v>
      </c>
      <c r="J18" s="85"/>
    </row>
    <row r="19" spans="1:10" ht="23.25" customHeight="1" x14ac:dyDescent="0.25">
      <c r="A19" s="196" t="s">
        <v>106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SUMIF(F53:F74,A19,I53:I74)</f>
        <v>0</v>
      </c>
      <c r="J19" s="85"/>
    </row>
    <row r="20" spans="1:10" ht="23.25" customHeight="1" x14ac:dyDescent="0.25">
      <c r="A20" s="196" t="s">
        <v>107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SUMIF(F53:F74,A20,I53:I74)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'SO 01 D.1.1 Pol'!AE448</f>
        <v>0</v>
      </c>
      <c r="G39" s="150">
        <f>'SO 01 D.1.1 Pol'!AF448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5">
      <c r="A41" s="137">
        <v>2</v>
      </c>
      <c r="B41" s="153" t="s">
        <v>45</v>
      </c>
      <c r="C41" s="154" t="s">
        <v>46</v>
      </c>
      <c r="D41" s="154"/>
      <c r="E41" s="154"/>
      <c r="F41" s="155">
        <f>'SO 01 D.1.1 Pol'!AE448</f>
        <v>0</v>
      </c>
      <c r="G41" s="156">
        <f>'SO 01 D.1.1 Pol'!AF448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'SO 01 D.1.1 Pol'!AE448</f>
        <v>0</v>
      </c>
      <c r="G42" s="151">
        <f>'SO 01 D.1.1 Pol'!AF448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5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6" t="s">
        <v>61</v>
      </c>
    </row>
    <row r="52" spans="1:10" ht="25.5" customHeight="1" x14ac:dyDescent="0.25">
      <c r="A52" s="178"/>
      <c r="B52" s="181" t="s">
        <v>17</v>
      </c>
      <c r="C52" s="181" t="s">
        <v>5</v>
      </c>
      <c r="D52" s="182"/>
      <c r="E52" s="182"/>
      <c r="F52" s="183" t="s">
        <v>62</v>
      </c>
      <c r="G52" s="183"/>
      <c r="H52" s="183"/>
      <c r="I52" s="183" t="s">
        <v>29</v>
      </c>
      <c r="J52" s="183" t="s">
        <v>0</v>
      </c>
    </row>
    <row r="53" spans="1:10" ht="36.75" customHeight="1" x14ac:dyDescent="0.25">
      <c r="A53" s="179"/>
      <c r="B53" s="184" t="s">
        <v>63</v>
      </c>
      <c r="C53" s="185" t="s">
        <v>64</v>
      </c>
      <c r="D53" s="186"/>
      <c r="E53" s="186"/>
      <c r="F53" s="192" t="s">
        <v>24</v>
      </c>
      <c r="G53" s="193"/>
      <c r="H53" s="193"/>
      <c r="I53" s="193">
        <f>'SO 01 D.1.1 Pol'!G8</f>
        <v>0</v>
      </c>
      <c r="J53" s="190" t="str">
        <f>IF(I75=0,"",I53/I75*100)</f>
        <v/>
      </c>
    </row>
    <row r="54" spans="1:10" ht="36.75" customHeight="1" x14ac:dyDescent="0.25">
      <c r="A54" s="179"/>
      <c r="B54" s="184" t="s">
        <v>65</v>
      </c>
      <c r="C54" s="185" t="s">
        <v>66</v>
      </c>
      <c r="D54" s="186"/>
      <c r="E54" s="186"/>
      <c r="F54" s="192" t="s">
        <v>24</v>
      </c>
      <c r="G54" s="193"/>
      <c r="H54" s="193"/>
      <c r="I54" s="193">
        <f>'SO 01 D.1.1 Pol'!G110</f>
        <v>0</v>
      </c>
      <c r="J54" s="190" t="str">
        <f>IF(I75=0,"",I54/I75*100)</f>
        <v/>
      </c>
    </row>
    <row r="55" spans="1:10" ht="36.75" customHeight="1" x14ac:dyDescent="0.25">
      <c r="A55" s="179"/>
      <c r="B55" s="184" t="s">
        <v>67</v>
      </c>
      <c r="C55" s="185" t="s">
        <v>68</v>
      </c>
      <c r="D55" s="186"/>
      <c r="E55" s="186"/>
      <c r="F55" s="192" t="s">
        <v>24</v>
      </c>
      <c r="G55" s="193"/>
      <c r="H55" s="193"/>
      <c r="I55" s="193">
        <f>'SO 01 D.1.1 Pol'!G170</f>
        <v>0</v>
      </c>
      <c r="J55" s="190" t="str">
        <f>IF(I75=0,"",I55/I75*100)</f>
        <v/>
      </c>
    </row>
    <row r="56" spans="1:10" ht="36.75" customHeight="1" x14ac:dyDescent="0.25">
      <c r="A56" s="179"/>
      <c r="B56" s="184" t="s">
        <v>69</v>
      </c>
      <c r="C56" s="185" t="s">
        <v>70</v>
      </c>
      <c r="D56" s="186"/>
      <c r="E56" s="186"/>
      <c r="F56" s="192" t="s">
        <v>24</v>
      </c>
      <c r="G56" s="193"/>
      <c r="H56" s="193"/>
      <c r="I56" s="193">
        <f>'SO 01 D.1.1 Pol'!G181</f>
        <v>0</v>
      </c>
      <c r="J56" s="190" t="str">
        <f>IF(I75=0,"",I56/I75*100)</f>
        <v/>
      </c>
    </row>
    <row r="57" spans="1:10" ht="36.75" customHeight="1" x14ac:dyDescent="0.25">
      <c r="A57" s="179"/>
      <c r="B57" s="184" t="s">
        <v>71</v>
      </c>
      <c r="C57" s="185" t="s">
        <v>72</v>
      </c>
      <c r="D57" s="186"/>
      <c r="E57" s="186"/>
      <c r="F57" s="192" t="s">
        <v>24</v>
      </c>
      <c r="G57" s="193"/>
      <c r="H57" s="193"/>
      <c r="I57" s="193">
        <f>'SO 01 D.1.1 Pol'!G192</f>
        <v>0</v>
      </c>
      <c r="J57" s="190" t="str">
        <f>IF(I75=0,"",I57/I75*100)</f>
        <v/>
      </c>
    </row>
    <row r="58" spans="1:10" ht="36.75" customHeight="1" x14ac:dyDescent="0.25">
      <c r="A58" s="179"/>
      <c r="B58" s="184" t="s">
        <v>73</v>
      </c>
      <c r="C58" s="185" t="s">
        <v>74</v>
      </c>
      <c r="D58" s="186"/>
      <c r="E58" s="186"/>
      <c r="F58" s="192" t="s">
        <v>24</v>
      </c>
      <c r="G58" s="193"/>
      <c r="H58" s="193"/>
      <c r="I58" s="193">
        <f>'SO 01 D.1.1 Pol'!G235</f>
        <v>0</v>
      </c>
      <c r="J58" s="190" t="str">
        <f>IF(I75=0,"",I58/I75*100)</f>
        <v/>
      </c>
    </row>
    <row r="59" spans="1:10" ht="36.75" customHeight="1" x14ac:dyDescent="0.25">
      <c r="A59" s="179"/>
      <c r="B59" s="184" t="s">
        <v>75</v>
      </c>
      <c r="C59" s="185" t="s">
        <v>76</v>
      </c>
      <c r="D59" s="186"/>
      <c r="E59" s="186"/>
      <c r="F59" s="192" t="s">
        <v>24</v>
      </c>
      <c r="G59" s="193"/>
      <c r="H59" s="193"/>
      <c r="I59" s="193">
        <f>'SO 01 D.1.1 Pol'!G247</f>
        <v>0</v>
      </c>
      <c r="J59" s="190" t="str">
        <f>IF(I75=0,"",I59/I75*100)</f>
        <v/>
      </c>
    </row>
    <row r="60" spans="1:10" ht="36.75" customHeight="1" x14ac:dyDescent="0.25">
      <c r="A60" s="179"/>
      <c r="B60" s="184" t="s">
        <v>77</v>
      </c>
      <c r="C60" s="185" t="s">
        <v>78</v>
      </c>
      <c r="D60" s="186"/>
      <c r="E60" s="186"/>
      <c r="F60" s="192" t="s">
        <v>24</v>
      </c>
      <c r="G60" s="193"/>
      <c r="H60" s="193"/>
      <c r="I60" s="193">
        <f>'SO 01 D.1.1 Pol'!G276</f>
        <v>0</v>
      </c>
      <c r="J60" s="190" t="str">
        <f>IF(I75=0,"",I60/I75*100)</f>
        <v/>
      </c>
    </row>
    <row r="61" spans="1:10" ht="36.75" customHeight="1" x14ac:dyDescent="0.25">
      <c r="A61" s="179"/>
      <c r="B61" s="184" t="s">
        <v>79</v>
      </c>
      <c r="C61" s="185" t="s">
        <v>80</v>
      </c>
      <c r="D61" s="186"/>
      <c r="E61" s="186"/>
      <c r="F61" s="192" t="s">
        <v>24</v>
      </c>
      <c r="G61" s="193"/>
      <c r="H61" s="193"/>
      <c r="I61" s="193">
        <f>'SO 01 D.1.1 Pol'!G295</f>
        <v>0</v>
      </c>
      <c r="J61" s="190" t="str">
        <f>IF(I75=0,"",I61/I75*100)</f>
        <v/>
      </c>
    </row>
    <row r="62" spans="1:10" ht="36.75" customHeight="1" x14ac:dyDescent="0.25">
      <c r="A62" s="179"/>
      <c r="B62" s="184" t="s">
        <v>81</v>
      </c>
      <c r="C62" s="185" t="s">
        <v>82</v>
      </c>
      <c r="D62" s="186"/>
      <c r="E62" s="186"/>
      <c r="F62" s="192" t="s">
        <v>24</v>
      </c>
      <c r="G62" s="193"/>
      <c r="H62" s="193"/>
      <c r="I62" s="193">
        <f>'SO 01 D.1.1 Pol'!G310</f>
        <v>0</v>
      </c>
      <c r="J62" s="190" t="str">
        <f>IF(I75=0,"",I62/I75*100)</f>
        <v/>
      </c>
    </row>
    <row r="63" spans="1:10" ht="36.75" customHeight="1" x14ac:dyDescent="0.25">
      <c r="A63" s="179"/>
      <c r="B63" s="184" t="s">
        <v>83</v>
      </c>
      <c r="C63" s="185" t="s">
        <v>84</v>
      </c>
      <c r="D63" s="186"/>
      <c r="E63" s="186"/>
      <c r="F63" s="192" t="s">
        <v>24</v>
      </c>
      <c r="G63" s="193"/>
      <c r="H63" s="193"/>
      <c r="I63" s="193">
        <f>'SO 01 D.1.1 Pol'!G331</f>
        <v>0</v>
      </c>
      <c r="J63" s="190" t="str">
        <f>IF(I75=0,"",I63/I75*100)</f>
        <v/>
      </c>
    </row>
    <row r="64" spans="1:10" ht="36.75" customHeight="1" x14ac:dyDescent="0.25">
      <c r="A64" s="179"/>
      <c r="B64" s="184" t="s">
        <v>85</v>
      </c>
      <c r="C64" s="185" t="s">
        <v>86</v>
      </c>
      <c r="D64" s="186"/>
      <c r="E64" s="186"/>
      <c r="F64" s="192" t="s">
        <v>24</v>
      </c>
      <c r="G64" s="193"/>
      <c r="H64" s="193"/>
      <c r="I64" s="193">
        <f>'SO 01 D.1.1 Pol'!G338</f>
        <v>0</v>
      </c>
      <c r="J64" s="190" t="str">
        <f>IF(I75=0,"",I64/I75*100)</f>
        <v/>
      </c>
    </row>
    <row r="65" spans="1:10" ht="36.75" customHeight="1" x14ac:dyDescent="0.25">
      <c r="A65" s="179"/>
      <c r="B65" s="184" t="s">
        <v>87</v>
      </c>
      <c r="C65" s="185" t="s">
        <v>88</v>
      </c>
      <c r="D65" s="186"/>
      <c r="E65" s="186"/>
      <c r="F65" s="192" t="s">
        <v>24</v>
      </c>
      <c r="G65" s="193"/>
      <c r="H65" s="193"/>
      <c r="I65" s="193">
        <f>'SO 01 D.1.1 Pol'!G361</f>
        <v>0</v>
      </c>
      <c r="J65" s="190" t="str">
        <f>IF(I75=0,"",I65/I75*100)</f>
        <v/>
      </c>
    </row>
    <row r="66" spans="1:10" ht="36.75" customHeight="1" x14ac:dyDescent="0.25">
      <c r="A66" s="179"/>
      <c r="B66" s="184" t="s">
        <v>89</v>
      </c>
      <c r="C66" s="185" t="s">
        <v>90</v>
      </c>
      <c r="D66" s="186"/>
      <c r="E66" s="186"/>
      <c r="F66" s="192" t="s">
        <v>25</v>
      </c>
      <c r="G66" s="193"/>
      <c r="H66" s="193"/>
      <c r="I66" s="193">
        <f>'SO 01 D.1.1 Pol'!G364</f>
        <v>0</v>
      </c>
      <c r="J66" s="190" t="str">
        <f>IF(I75=0,"",I66/I75*100)</f>
        <v/>
      </c>
    </row>
    <row r="67" spans="1:10" ht="36.75" customHeight="1" x14ac:dyDescent="0.25">
      <c r="A67" s="179"/>
      <c r="B67" s="184" t="s">
        <v>91</v>
      </c>
      <c r="C67" s="185" t="s">
        <v>92</v>
      </c>
      <c r="D67" s="186"/>
      <c r="E67" s="186"/>
      <c r="F67" s="192" t="s">
        <v>25</v>
      </c>
      <c r="G67" s="193"/>
      <c r="H67" s="193"/>
      <c r="I67" s="193">
        <f>'SO 01 D.1.1 Pol'!G381</f>
        <v>0</v>
      </c>
      <c r="J67" s="190" t="str">
        <f>IF(I75=0,"",I67/I75*100)</f>
        <v/>
      </c>
    </row>
    <row r="68" spans="1:10" ht="36.75" customHeight="1" x14ac:dyDescent="0.25">
      <c r="A68" s="179"/>
      <c r="B68" s="184" t="s">
        <v>93</v>
      </c>
      <c r="C68" s="185" t="s">
        <v>94</v>
      </c>
      <c r="D68" s="186"/>
      <c r="E68" s="186"/>
      <c r="F68" s="192" t="s">
        <v>25</v>
      </c>
      <c r="G68" s="193"/>
      <c r="H68" s="193"/>
      <c r="I68" s="193">
        <f>'SO 01 D.1.1 Pol'!G386</f>
        <v>0</v>
      </c>
      <c r="J68" s="190" t="str">
        <f>IF(I75=0,"",I68/I75*100)</f>
        <v/>
      </c>
    </row>
    <row r="69" spans="1:10" ht="36.75" customHeight="1" x14ac:dyDescent="0.25">
      <c r="A69" s="179"/>
      <c r="B69" s="184" t="s">
        <v>95</v>
      </c>
      <c r="C69" s="185" t="s">
        <v>96</v>
      </c>
      <c r="D69" s="186"/>
      <c r="E69" s="186"/>
      <c r="F69" s="192" t="s">
        <v>25</v>
      </c>
      <c r="G69" s="193"/>
      <c r="H69" s="193"/>
      <c r="I69" s="193">
        <f>'SO 01 D.1.1 Pol'!G393</f>
        <v>0</v>
      </c>
      <c r="J69" s="190" t="str">
        <f>IF(I75=0,"",I69/I75*100)</f>
        <v/>
      </c>
    </row>
    <row r="70" spans="1:10" ht="36.75" customHeight="1" x14ac:dyDescent="0.25">
      <c r="A70" s="179"/>
      <c r="B70" s="184" t="s">
        <v>97</v>
      </c>
      <c r="C70" s="185" t="s">
        <v>98</v>
      </c>
      <c r="D70" s="186"/>
      <c r="E70" s="186"/>
      <c r="F70" s="192" t="s">
        <v>25</v>
      </c>
      <c r="G70" s="193"/>
      <c r="H70" s="193"/>
      <c r="I70" s="193">
        <f>'SO 01 D.1.1 Pol'!G407</f>
        <v>0</v>
      </c>
      <c r="J70" s="190" t="str">
        <f>IF(I75=0,"",I70/I75*100)</f>
        <v/>
      </c>
    </row>
    <row r="71" spans="1:10" ht="36.75" customHeight="1" x14ac:dyDescent="0.25">
      <c r="A71" s="179"/>
      <c r="B71" s="184" t="s">
        <v>99</v>
      </c>
      <c r="C71" s="185" t="s">
        <v>100</v>
      </c>
      <c r="D71" s="186"/>
      <c r="E71" s="186"/>
      <c r="F71" s="192" t="s">
        <v>25</v>
      </c>
      <c r="G71" s="193"/>
      <c r="H71" s="193"/>
      <c r="I71" s="193">
        <f>'SO 01 D.1.1 Pol'!G414</f>
        <v>0</v>
      </c>
      <c r="J71" s="190" t="str">
        <f>IF(I75=0,"",I71/I75*100)</f>
        <v/>
      </c>
    </row>
    <row r="72" spans="1:10" ht="36.75" customHeight="1" x14ac:dyDescent="0.25">
      <c r="A72" s="179"/>
      <c r="B72" s="184" t="s">
        <v>101</v>
      </c>
      <c r="C72" s="185" t="s">
        <v>102</v>
      </c>
      <c r="D72" s="186"/>
      <c r="E72" s="186"/>
      <c r="F72" s="192" t="s">
        <v>26</v>
      </c>
      <c r="G72" s="193"/>
      <c r="H72" s="193"/>
      <c r="I72" s="193">
        <f>'SO 01 D.1.1 Pol'!G420</f>
        <v>0</v>
      </c>
      <c r="J72" s="190" t="str">
        <f>IF(I75=0,"",I72/I75*100)</f>
        <v/>
      </c>
    </row>
    <row r="73" spans="1:10" ht="36.75" customHeight="1" x14ac:dyDescent="0.25">
      <c r="A73" s="179"/>
      <c r="B73" s="184" t="s">
        <v>103</v>
      </c>
      <c r="C73" s="185" t="s">
        <v>104</v>
      </c>
      <c r="D73" s="186"/>
      <c r="E73" s="186"/>
      <c r="F73" s="192" t="s">
        <v>105</v>
      </c>
      <c r="G73" s="193"/>
      <c r="H73" s="193"/>
      <c r="I73" s="193">
        <f>'SO 01 D.1.1 Pol'!G423</f>
        <v>0</v>
      </c>
      <c r="J73" s="190" t="str">
        <f>IF(I75=0,"",I73/I75*100)</f>
        <v/>
      </c>
    </row>
    <row r="74" spans="1:10" ht="36.75" customHeight="1" x14ac:dyDescent="0.25">
      <c r="A74" s="179"/>
      <c r="B74" s="184" t="s">
        <v>106</v>
      </c>
      <c r="C74" s="185" t="s">
        <v>27</v>
      </c>
      <c r="D74" s="186"/>
      <c r="E74" s="186"/>
      <c r="F74" s="192" t="s">
        <v>106</v>
      </c>
      <c r="G74" s="193"/>
      <c r="H74" s="193"/>
      <c r="I74" s="193">
        <f>'SO 01 D.1.1 Pol'!G442</f>
        <v>0</v>
      </c>
      <c r="J74" s="190" t="str">
        <f>IF(I75=0,"",I74/I75*100)</f>
        <v/>
      </c>
    </row>
    <row r="75" spans="1:10" ht="25.5" customHeight="1" x14ac:dyDescent="0.25">
      <c r="A75" s="180"/>
      <c r="B75" s="187" t="s">
        <v>1</v>
      </c>
      <c r="C75" s="188"/>
      <c r="D75" s="189"/>
      <c r="E75" s="189"/>
      <c r="F75" s="194"/>
      <c r="G75" s="195"/>
      <c r="H75" s="195"/>
      <c r="I75" s="195">
        <f>SUM(I53:I74)</f>
        <v>0</v>
      </c>
      <c r="J75" s="191">
        <f>SUM(J53:J74)</f>
        <v>0</v>
      </c>
    </row>
    <row r="76" spans="1:10" x14ac:dyDescent="0.25">
      <c r="F76" s="135"/>
      <c r="G76" s="135"/>
      <c r="H76" s="135"/>
      <c r="I76" s="135"/>
      <c r="J76" s="136"/>
    </row>
    <row r="77" spans="1:10" x14ac:dyDescent="0.25">
      <c r="F77" s="135"/>
      <c r="G77" s="135"/>
      <c r="H77" s="135"/>
      <c r="I77" s="135"/>
      <c r="J77" s="136"/>
    </row>
    <row r="78" spans="1:10" x14ac:dyDescent="0.25">
      <c r="F78" s="135"/>
      <c r="G78" s="135"/>
      <c r="H78" s="135"/>
      <c r="I78" s="135"/>
      <c r="J78" s="136"/>
    </row>
  </sheetData>
  <sheetProtection algorithmName="SHA-512" hashValue="TfoxFJJ04AFnRETDR0zMLHERxzbhHunOc4h0nHdVLjW9zG6XQ2QrR4EnTgMoEsrDhRo85xj9vVhfvlkENpwVSg==" saltValue="DydAMzz8pQVQa+N18zcEF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pHwm741g5xQNrPP1i1zXXmZ+B9IaosQCm1R4WyHcSdyWpo2BduzGWFDNldYnSAKwjXmdRuJ3iSTL7X2q6oDWrw==" saltValue="yEFdv7NP5Ti3bYOiSGCV2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D0CA-B5FC-4A09-A280-B1A8B302EF9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108</v>
      </c>
      <c r="B1" s="197"/>
      <c r="C1" s="197"/>
      <c r="D1" s="197"/>
      <c r="E1" s="197"/>
      <c r="F1" s="197"/>
      <c r="G1" s="197"/>
      <c r="AG1" t="s">
        <v>109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110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110</v>
      </c>
      <c r="AG3" t="s">
        <v>111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112</v>
      </c>
    </row>
    <row r="5" spans="1:60" x14ac:dyDescent="0.25">
      <c r="D5" s="10"/>
    </row>
    <row r="6" spans="1:60" ht="39.6" x14ac:dyDescent="0.25">
      <c r="A6" s="208" t="s">
        <v>113</v>
      </c>
      <c r="B6" s="210" t="s">
        <v>114</v>
      </c>
      <c r="C6" s="210" t="s">
        <v>115</v>
      </c>
      <c r="D6" s="209" t="s">
        <v>116</v>
      </c>
      <c r="E6" s="208" t="s">
        <v>117</v>
      </c>
      <c r="F6" s="207" t="s">
        <v>118</v>
      </c>
      <c r="G6" s="208" t="s">
        <v>29</v>
      </c>
      <c r="H6" s="211" t="s">
        <v>30</v>
      </c>
      <c r="I6" s="211" t="s">
        <v>119</v>
      </c>
      <c r="J6" s="211" t="s">
        <v>31</v>
      </c>
      <c r="K6" s="211" t="s">
        <v>120</v>
      </c>
      <c r="L6" s="211" t="s">
        <v>121</v>
      </c>
      <c r="M6" s="211" t="s">
        <v>122</v>
      </c>
      <c r="N6" s="211" t="s">
        <v>123</v>
      </c>
      <c r="O6" s="211" t="s">
        <v>124</v>
      </c>
      <c r="P6" s="211" t="s">
        <v>125</v>
      </c>
      <c r="Q6" s="211" t="s">
        <v>126</v>
      </c>
      <c r="R6" s="211" t="s">
        <v>127</v>
      </c>
      <c r="S6" s="211" t="s">
        <v>128</v>
      </c>
      <c r="T6" s="211" t="s">
        <v>129</v>
      </c>
      <c r="U6" s="211" t="s">
        <v>130</v>
      </c>
      <c r="V6" s="211" t="s">
        <v>131</v>
      </c>
      <c r="W6" s="211" t="s">
        <v>132</v>
      </c>
      <c r="X6" s="211" t="s">
        <v>133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28" t="s">
        <v>134</v>
      </c>
      <c r="B8" s="229" t="s">
        <v>63</v>
      </c>
      <c r="C8" s="255" t="s">
        <v>64</v>
      </c>
      <c r="D8" s="230"/>
      <c r="E8" s="231"/>
      <c r="F8" s="232"/>
      <c r="G8" s="232">
        <f>SUMIF(AG9:AG109,"&lt;&gt;NOR",G9:G109)</f>
        <v>0</v>
      </c>
      <c r="H8" s="232"/>
      <c r="I8" s="232">
        <f>SUM(I9:I109)</f>
        <v>0</v>
      </c>
      <c r="J8" s="232"/>
      <c r="K8" s="232">
        <f>SUM(K9:K109)</f>
        <v>0</v>
      </c>
      <c r="L8" s="232"/>
      <c r="M8" s="232">
        <f>SUM(M9:M109)</f>
        <v>0</v>
      </c>
      <c r="N8" s="231"/>
      <c r="O8" s="231">
        <f>SUM(O9:O109)</f>
        <v>2.5</v>
      </c>
      <c r="P8" s="231"/>
      <c r="Q8" s="231">
        <f>SUM(Q9:Q109)</f>
        <v>45.100000000000009</v>
      </c>
      <c r="R8" s="232"/>
      <c r="S8" s="232"/>
      <c r="T8" s="233"/>
      <c r="U8" s="227"/>
      <c r="V8" s="227">
        <f>SUM(V9:V109)</f>
        <v>133.51999999999995</v>
      </c>
      <c r="W8" s="227"/>
      <c r="X8" s="227"/>
      <c r="AG8" t="s">
        <v>135</v>
      </c>
    </row>
    <row r="9" spans="1:60" outlineLevel="1" x14ac:dyDescent="0.25">
      <c r="A9" s="234">
        <v>1</v>
      </c>
      <c r="B9" s="235" t="s">
        <v>136</v>
      </c>
      <c r="C9" s="256" t="s">
        <v>137</v>
      </c>
      <c r="D9" s="236" t="s">
        <v>138</v>
      </c>
      <c r="E9" s="237">
        <v>14.4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139</v>
      </c>
      <c r="S9" s="239" t="s">
        <v>140</v>
      </c>
      <c r="T9" s="240" t="s">
        <v>140</v>
      </c>
      <c r="U9" s="223">
        <v>0.17199999999999999</v>
      </c>
      <c r="V9" s="223">
        <f>ROUND(E9*U9,2)</f>
        <v>2.48</v>
      </c>
      <c r="W9" s="223"/>
      <c r="X9" s="223" t="s">
        <v>141</v>
      </c>
      <c r="Y9" s="212"/>
      <c r="Z9" s="212"/>
      <c r="AA9" s="212"/>
      <c r="AB9" s="212"/>
      <c r="AC9" s="212"/>
      <c r="AD9" s="212"/>
      <c r="AE9" s="212"/>
      <c r="AF9" s="212"/>
      <c r="AG9" s="212" t="s">
        <v>142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1" outlineLevel="1" x14ac:dyDescent="0.25">
      <c r="A10" s="219"/>
      <c r="B10" s="220"/>
      <c r="C10" s="257" t="s">
        <v>143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2"/>
      <c r="Z10" s="212"/>
      <c r="AA10" s="212"/>
      <c r="AB10" s="212"/>
      <c r="AC10" s="212"/>
      <c r="AD10" s="212"/>
      <c r="AE10" s="212"/>
      <c r="AF10" s="212"/>
      <c r="AG10" s="212" t="s">
        <v>144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1" t="str">
        <f>C10</f>
        <v>s odstraněním kořenů a s případným nutným odklizením křovin a stromů na hromady na vzdálenost do 50 m nebo s naložením na dopravní prostředek, do sklonu terénu 1 : 5,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8" t="s">
        <v>145</v>
      </c>
      <c r="D11" s="225"/>
      <c r="E11" s="226">
        <v>14.4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2"/>
      <c r="Z11" s="212"/>
      <c r="AA11" s="212"/>
      <c r="AB11" s="212"/>
      <c r="AC11" s="212"/>
      <c r="AD11" s="212"/>
      <c r="AE11" s="212"/>
      <c r="AF11" s="212"/>
      <c r="AG11" s="212" t="s">
        <v>146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34">
        <v>2</v>
      </c>
      <c r="B12" s="235" t="s">
        <v>147</v>
      </c>
      <c r="C12" s="256" t="s">
        <v>148</v>
      </c>
      <c r="D12" s="236" t="s">
        <v>138</v>
      </c>
      <c r="E12" s="237">
        <v>14.4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5.0000000000000002E-5</v>
      </c>
      <c r="O12" s="237">
        <f>ROUND(E12*N12,2)</f>
        <v>0</v>
      </c>
      <c r="P12" s="237">
        <v>0</v>
      </c>
      <c r="Q12" s="237">
        <f>ROUND(E12*P12,2)</f>
        <v>0</v>
      </c>
      <c r="R12" s="239" t="s">
        <v>139</v>
      </c>
      <c r="S12" s="239" t="s">
        <v>140</v>
      </c>
      <c r="T12" s="240" t="s">
        <v>140</v>
      </c>
      <c r="U12" s="223">
        <v>0.03</v>
      </c>
      <c r="V12" s="223">
        <f>ROUND(E12*U12,2)</f>
        <v>0.43</v>
      </c>
      <c r="W12" s="223"/>
      <c r="X12" s="223" t="s">
        <v>141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142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9"/>
      <c r="B13" s="220"/>
      <c r="C13" s="257" t="s">
        <v>149</v>
      </c>
      <c r="D13" s="242"/>
      <c r="E13" s="242"/>
      <c r="F13" s="242"/>
      <c r="G13" s="242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12"/>
      <c r="Z13" s="212"/>
      <c r="AA13" s="212"/>
      <c r="AB13" s="212"/>
      <c r="AC13" s="212"/>
      <c r="AD13" s="212"/>
      <c r="AE13" s="212"/>
      <c r="AF13" s="212"/>
      <c r="AG13" s="212" t="s">
        <v>144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59" t="s">
        <v>150</v>
      </c>
      <c r="D14" s="243"/>
      <c r="E14" s="243"/>
      <c r="F14" s="243"/>
      <c r="G14" s="24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2"/>
      <c r="Z14" s="212"/>
      <c r="AA14" s="212"/>
      <c r="AB14" s="212"/>
      <c r="AC14" s="212"/>
      <c r="AD14" s="212"/>
      <c r="AE14" s="212"/>
      <c r="AF14" s="212"/>
      <c r="AG14" s="212" t="s">
        <v>151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9"/>
      <c r="B15" s="220"/>
      <c r="C15" s="258" t="s">
        <v>152</v>
      </c>
      <c r="D15" s="225"/>
      <c r="E15" s="226">
        <v>14.4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12"/>
      <c r="Z15" s="212"/>
      <c r="AA15" s="212"/>
      <c r="AB15" s="212"/>
      <c r="AC15" s="212"/>
      <c r="AD15" s="212"/>
      <c r="AE15" s="212"/>
      <c r="AF15" s="212"/>
      <c r="AG15" s="212" t="s">
        <v>146</v>
      </c>
      <c r="AH15" s="212">
        <v>5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34">
        <v>3</v>
      </c>
      <c r="B16" s="235" t="s">
        <v>153</v>
      </c>
      <c r="C16" s="256" t="s">
        <v>154</v>
      </c>
      <c r="D16" s="236" t="s">
        <v>138</v>
      </c>
      <c r="E16" s="237">
        <v>3.6480000000000001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0</v>
      </c>
      <c r="O16" s="237">
        <f>ROUND(E16*N16,2)</f>
        <v>0</v>
      </c>
      <c r="P16" s="237">
        <v>0.33</v>
      </c>
      <c r="Q16" s="237">
        <f>ROUND(E16*P16,2)</f>
        <v>1.2</v>
      </c>
      <c r="R16" s="239" t="s">
        <v>155</v>
      </c>
      <c r="S16" s="239" t="s">
        <v>140</v>
      </c>
      <c r="T16" s="240" t="s">
        <v>140</v>
      </c>
      <c r="U16" s="223">
        <v>0.3135</v>
      </c>
      <c r="V16" s="223">
        <f>ROUND(E16*U16,2)</f>
        <v>1.1399999999999999</v>
      </c>
      <c r="W16" s="223"/>
      <c r="X16" s="223" t="s">
        <v>141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142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9"/>
      <c r="B17" s="220"/>
      <c r="C17" s="258" t="s">
        <v>156</v>
      </c>
      <c r="D17" s="225"/>
      <c r="E17" s="226">
        <v>3.6480000000000001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2"/>
      <c r="Z17" s="212"/>
      <c r="AA17" s="212"/>
      <c r="AB17" s="212"/>
      <c r="AC17" s="212"/>
      <c r="AD17" s="212"/>
      <c r="AE17" s="212"/>
      <c r="AF17" s="212"/>
      <c r="AG17" s="212" t="s">
        <v>146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1" x14ac:dyDescent="0.25">
      <c r="A18" s="234">
        <v>4</v>
      </c>
      <c r="B18" s="235" t="s">
        <v>157</v>
      </c>
      <c r="C18" s="256" t="s">
        <v>158</v>
      </c>
      <c r="D18" s="236" t="s">
        <v>138</v>
      </c>
      <c r="E18" s="237">
        <v>6.8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0</v>
      </c>
      <c r="O18" s="237">
        <f>ROUND(E18*N18,2)</f>
        <v>0</v>
      </c>
      <c r="P18" s="237">
        <v>0.33</v>
      </c>
      <c r="Q18" s="237">
        <f>ROUND(E18*P18,2)</f>
        <v>2.2400000000000002</v>
      </c>
      <c r="R18" s="239" t="s">
        <v>155</v>
      </c>
      <c r="S18" s="239" t="s">
        <v>140</v>
      </c>
      <c r="T18" s="240" t="s">
        <v>140</v>
      </c>
      <c r="U18" s="223">
        <v>0.52649999999999997</v>
      </c>
      <c r="V18" s="223">
        <f>ROUND(E18*U18,2)</f>
        <v>3.58</v>
      </c>
      <c r="W18" s="223"/>
      <c r="X18" s="223" t="s">
        <v>141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142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8" t="s">
        <v>159</v>
      </c>
      <c r="D19" s="225"/>
      <c r="E19" s="226">
        <v>6.8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12"/>
      <c r="Z19" s="212"/>
      <c r="AA19" s="212"/>
      <c r="AB19" s="212"/>
      <c r="AC19" s="212"/>
      <c r="AD19" s="212"/>
      <c r="AE19" s="212"/>
      <c r="AF19" s="212"/>
      <c r="AG19" s="212" t="s">
        <v>146</v>
      </c>
      <c r="AH19" s="212">
        <v>5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4">
        <v>5</v>
      </c>
      <c r="B20" s="235" t="s">
        <v>160</v>
      </c>
      <c r="C20" s="256" t="s">
        <v>161</v>
      </c>
      <c r="D20" s="236" t="s">
        <v>138</v>
      </c>
      <c r="E20" s="237">
        <v>44.784999999999997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0</v>
      </c>
      <c r="O20" s="237">
        <f>ROUND(E20*N20,2)</f>
        <v>0</v>
      </c>
      <c r="P20" s="237">
        <v>0.11</v>
      </c>
      <c r="Q20" s="237">
        <f>ROUND(E20*P20,2)</f>
        <v>4.93</v>
      </c>
      <c r="R20" s="239" t="s">
        <v>155</v>
      </c>
      <c r="S20" s="239" t="s">
        <v>140</v>
      </c>
      <c r="T20" s="240" t="s">
        <v>140</v>
      </c>
      <c r="U20" s="223">
        <v>0.2</v>
      </c>
      <c r="V20" s="223">
        <f>ROUND(E20*U20,2)</f>
        <v>8.9600000000000009</v>
      </c>
      <c r="W20" s="223"/>
      <c r="X20" s="223" t="s">
        <v>141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142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9"/>
      <c r="B21" s="220"/>
      <c r="C21" s="258" t="s">
        <v>162</v>
      </c>
      <c r="D21" s="225"/>
      <c r="E21" s="226">
        <v>44.784999999999997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12"/>
      <c r="Z21" s="212"/>
      <c r="AA21" s="212"/>
      <c r="AB21" s="212"/>
      <c r="AC21" s="212"/>
      <c r="AD21" s="212"/>
      <c r="AE21" s="212"/>
      <c r="AF21" s="212"/>
      <c r="AG21" s="212" t="s">
        <v>146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34">
        <v>6</v>
      </c>
      <c r="B22" s="235" t="s">
        <v>163</v>
      </c>
      <c r="C22" s="256" t="s">
        <v>164</v>
      </c>
      <c r="D22" s="236" t="s">
        <v>138</v>
      </c>
      <c r="E22" s="237">
        <v>7.923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0.12</v>
      </c>
      <c r="Q22" s="237">
        <f>ROUND(E22*P22,2)</f>
        <v>0.95</v>
      </c>
      <c r="R22" s="239" t="s">
        <v>155</v>
      </c>
      <c r="S22" s="239" t="s">
        <v>140</v>
      </c>
      <c r="T22" s="240" t="s">
        <v>140</v>
      </c>
      <c r="U22" s="223">
        <v>0.38124999999999998</v>
      </c>
      <c r="V22" s="223">
        <f>ROUND(E22*U22,2)</f>
        <v>3.02</v>
      </c>
      <c r="W22" s="223"/>
      <c r="X22" s="223" t="s">
        <v>141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8" t="s">
        <v>165</v>
      </c>
      <c r="D23" s="225"/>
      <c r="E23" s="226">
        <v>7.923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12"/>
      <c r="Z23" s="212"/>
      <c r="AA23" s="212"/>
      <c r="AB23" s="212"/>
      <c r="AC23" s="212"/>
      <c r="AD23" s="212"/>
      <c r="AE23" s="212"/>
      <c r="AF23" s="212"/>
      <c r="AG23" s="212" t="s">
        <v>146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34">
        <v>7</v>
      </c>
      <c r="B24" s="235" t="s">
        <v>166</v>
      </c>
      <c r="C24" s="256" t="s">
        <v>167</v>
      </c>
      <c r="D24" s="236" t="s">
        <v>138</v>
      </c>
      <c r="E24" s="237">
        <v>6.8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7">
        <v>0</v>
      </c>
      <c r="O24" s="237">
        <f>ROUND(E24*N24,2)</f>
        <v>0</v>
      </c>
      <c r="P24" s="237">
        <v>0.192</v>
      </c>
      <c r="Q24" s="237">
        <f>ROUND(E24*P24,2)</f>
        <v>1.31</v>
      </c>
      <c r="R24" s="239" t="s">
        <v>155</v>
      </c>
      <c r="S24" s="239" t="s">
        <v>140</v>
      </c>
      <c r="T24" s="240" t="s">
        <v>140</v>
      </c>
      <c r="U24" s="223">
        <v>0.61</v>
      </c>
      <c r="V24" s="223">
        <f>ROUND(E24*U24,2)</f>
        <v>4.1500000000000004</v>
      </c>
      <c r="W24" s="223"/>
      <c r="X24" s="223" t="s">
        <v>141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142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8" t="s">
        <v>168</v>
      </c>
      <c r="D25" s="225"/>
      <c r="E25" s="226">
        <v>6.8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2"/>
      <c r="Z25" s="212"/>
      <c r="AA25" s="212"/>
      <c r="AB25" s="212"/>
      <c r="AC25" s="212"/>
      <c r="AD25" s="212"/>
      <c r="AE25" s="212"/>
      <c r="AF25" s="212"/>
      <c r="AG25" s="212" t="s">
        <v>146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34">
        <v>8</v>
      </c>
      <c r="B26" s="235" t="s">
        <v>169</v>
      </c>
      <c r="C26" s="256" t="s">
        <v>170</v>
      </c>
      <c r="D26" s="236" t="s">
        <v>138</v>
      </c>
      <c r="E26" s="237">
        <v>44.784999999999997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7">
        <v>0</v>
      </c>
      <c r="O26" s="237">
        <f>ROUND(E26*N26,2)</f>
        <v>0</v>
      </c>
      <c r="P26" s="237">
        <v>0.63856999999999997</v>
      </c>
      <c r="Q26" s="237">
        <f>ROUND(E26*P26,2)</f>
        <v>28.6</v>
      </c>
      <c r="R26" s="239" t="s">
        <v>155</v>
      </c>
      <c r="S26" s="239" t="s">
        <v>140</v>
      </c>
      <c r="T26" s="240" t="s">
        <v>140</v>
      </c>
      <c r="U26" s="223">
        <v>0.74</v>
      </c>
      <c r="V26" s="223">
        <f>ROUND(E26*U26,2)</f>
        <v>33.14</v>
      </c>
      <c r="W26" s="223"/>
      <c r="X26" s="223" t="s">
        <v>141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142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9"/>
      <c r="B27" s="220"/>
      <c r="C27" s="258" t="s">
        <v>171</v>
      </c>
      <c r="D27" s="225"/>
      <c r="E27" s="226">
        <v>44.784999999999997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12"/>
      <c r="Z27" s="212"/>
      <c r="AA27" s="212"/>
      <c r="AB27" s="212"/>
      <c r="AC27" s="212"/>
      <c r="AD27" s="212"/>
      <c r="AE27" s="212"/>
      <c r="AF27" s="212"/>
      <c r="AG27" s="212" t="s">
        <v>146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34">
        <v>9</v>
      </c>
      <c r="B28" s="235" t="s">
        <v>172</v>
      </c>
      <c r="C28" s="256" t="s">
        <v>173</v>
      </c>
      <c r="D28" s="236" t="s">
        <v>174</v>
      </c>
      <c r="E28" s="237">
        <v>25.45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0</v>
      </c>
      <c r="O28" s="237">
        <f>ROUND(E28*N28,2)</f>
        <v>0</v>
      </c>
      <c r="P28" s="237">
        <v>0.22</v>
      </c>
      <c r="Q28" s="237">
        <f>ROUND(E28*P28,2)</f>
        <v>5.6</v>
      </c>
      <c r="R28" s="239" t="s">
        <v>155</v>
      </c>
      <c r="S28" s="239" t="s">
        <v>140</v>
      </c>
      <c r="T28" s="240" t="s">
        <v>140</v>
      </c>
      <c r="U28" s="223">
        <v>0.14299999999999999</v>
      </c>
      <c r="V28" s="223">
        <f>ROUND(E28*U28,2)</f>
        <v>3.64</v>
      </c>
      <c r="W28" s="223"/>
      <c r="X28" s="223" t="s">
        <v>141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142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7" t="s">
        <v>175</v>
      </c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2"/>
      <c r="Z29" s="212"/>
      <c r="AA29" s="212"/>
      <c r="AB29" s="212"/>
      <c r="AC29" s="212"/>
      <c r="AD29" s="212"/>
      <c r="AE29" s="212"/>
      <c r="AF29" s="212"/>
      <c r="AG29" s="212" t="s">
        <v>144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41" t="str">
        <f>C29</f>
        <v>s vybouráním lože, s přemístěním hmot na skládku na vzdálenost do 3 m nebo naložením na dopravní prostředek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9"/>
      <c r="B30" s="220"/>
      <c r="C30" s="258" t="s">
        <v>176</v>
      </c>
      <c r="D30" s="225"/>
      <c r="E30" s="226">
        <v>25.45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12"/>
      <c r="Z30" s="212"/>
      <c r="AA30" s="212"/>
      <c r="AB30" s="212"/>
      <c r="AC30" s="212"/>
      <c r="AD30" s="212"/>
      <c r="AE30" s="212"/>
      <c r="AF30" s="212"/>
      <c r="AG30" s="212" t="s">
        <v>146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34">
        <v>10</v>
      </c>
      <c r="B31" s="235" t="s">
        <v>177</v>
      </c>
      <c r="C31" s="256" t="s">
        <v>178</v>
      </c>
      <c r="D31" s="236" t="s">
        <v>174</v>
      </c>
      <c r="E31" s="237">
        <v>1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7">
        <v>0</v>
      </c>
      <c r="O31" s="237">
        <f>ROUND(E31*N31,2)</f>
        <v>0</v>
      </c>
      <c r="P31" s="237">
        <v>0.27</v>
      </c>
      <c r="Q31" s="237">
        <f>ROUND(E31*P31,2)</f>
        <v>0.27</v>
      </c>
      <c r="R31" s="239" t="s">
        <v>155</v>
      </c>
      <c r="S31" s="239" t="s">
        <v>140</v>
      </c>
      <c r="T31" s="240" t="s">
        <v>140</v>
      </c>
      <c r="U31" s="223">
        <v>0.123</v>
      </c>
      <c r="V31" s="223">
        <f>ROUND(E31*U31,2)</f>
        <v>0.12</v>
      </c>
      <c r="W31" s="223"/>
      <c r="X31" s="223" t="s">
        <v>141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142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57" t="s">
        <v>175</v>
      </c>
      <c r="D32" s="242"/>
      <c r="E32" s="242"/>
      <c r="F32" s="242"/>
      <c r="G32" s="242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2"/>
      <c r="Z32" s="212"/>
      <c r="AA32" s="212"/>
      <c r="AB32" s="212"/>
      <c r="AC32" s="212"/>
      <c r="AD32" s="212"/>
      <c r="AE32" s="212"/>
      <c r="AF32" s="212"/>
      <c r="AG32" s="212" t="s">
        <v>144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1" t="str">
        <f>C32</f>
        <v>s vybouráním lože, s přemístěním hmot na skládku na vzdálenost do 3 m nebo naložením na dopravní prostředek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34">
        <v>11</v>
      </c>
      <c r="B33" s="235" t="s">
        <v>179</v>
      </c>
      <c r="C33" s="256" t="s">
        <v>180</v>
      </c>
      <c r="D33" s="236" t="s">
        <v>181</v>
      </c>
      <c r="E33" s="237">
        <v>3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9" t="s">
        <v>139</v>
      </c>
      <c r="S33" s="239" t="s">
        <v>140</v>
      </c>
      <c r="T33" s="240" t="s">
        <v>140</v>
      </c>
      <c r="U33" s="223">
        <v>0.20300000000000001</v>
      </c>
      <c r="V33" s="223">
        <f>ROUND(E33*U33,2)</f>
        <v>0.61</v>
      </c>
      <c r="W33" s="223"/>
      <c r="X33" s="223" t="s">
        <v>141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142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7" t="s">
        <v>182</v>
      </c>
      <c r="D34" s="242"/>
      <c r="E34" s="242"/>
      <c r="F34" s="242"/>
      <c r="G34" s="242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12"/>
      <c r="Z34" s="212"/>
      <c r="AA34" s="212"/>
      <c r="AB34" s="212"/>
      <c r="AC34" s="212"/>
      <c r="AD34" s="212"/>
      <c r="AE34" s="212"/>
      <c r="AF34" s="212"/>
      <c r="AG34" s="212" t="s">
        <v>144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1" t="str">
        <f>C34</f>
        <v>na vzdálenost od hladiny vody v jímce po výšku roviny proložené osou nejvyššího bodu výtlačného potrubí. Včetně odpadní potrubí v délce do 20 m.</v>
      </c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34">
        <v>12</v>
      </c>
      <c r="B35" s="235" t="s">
        <v>183</v>
      </c>
      <c r="C35" s="256" t="s">
        <v>184</v>
      </c>
      <c r="D35" s="236" t="s">
        <v>185</v>
      </c>
      <c r="E35" s="237">
        <v>2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9" t="s">
        <v>139</v>
      </c>
      <c r="S35" s="239" t="s">
        <v>140</v>
      </c>
      <c r="T35" s="240" t="s">
        <v>140</v>
      </c>
      <c r="U35" s="223">
        <v>0</v>
      </c>
      <c r="V35" s="223">
        <f>ROUND(E35*U35,2)</f>
        <v>0</v>
      </c>
      <c r="W35" s="223"/>
      <c r="X35" s="223" t="s">
        <v>141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142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1" outlineLevel="1" x14ac:dyDescent="0.25">
      <c r="A36" s="219"/>
      <c r="B36" s="220"/>
      <c r="C36" s="257" t="s">
        <v>186</v>
      </c>
      <c r="D36" s="242"/>
      <c r="E36" s="242"/>
      <c r="F36" s="242"/>
      <c r="G36" s="242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12"/>
      <c r="Z36" s="212"/>
      <c r="AA36" s="212"/>
      <c r="AB36" s="212"/>
      <c r="AC36" s="212"/>
      <c r="AD36" s="212"/>
      <c r="AE36" s="212"/>
      <c r="AF36" s="212"/>
      <c r="AG36" s="212" t="s">
        <v>144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41" t="str">
        <f>C36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34">
        <v>13</v>
      </c>
      <c r="B37" s="235" t="s">
        <v>187</v>
      </c>
      <c r="C37" s="256" t="s">
        <v>188</v>
      </c>
      <c r="D37" s="236" t="s">
        <v>189</v>
      </c>
      <c r="E37" s="237">
        <v>9.4499999999999993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9" t="s">
        <v>139</v>
      </c>
      <c r="S37" s="239" t="s">
        <v>140</v>
      </c>
      <c r="T37" s="240" t="s">
        <v>140</v>
      </c>
      <c r="U37" s="223">
        <v>0.42199999999999999</v>
      </c>
      <c r="V37" s="223">
        <f>ROUND(E37*U37,2)</f>
        <v>3.99</v>
      </c>
      <c r="W37" s="223"/>
      <c r="X37" s="223" t="s">
        <v>141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142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7" t="s">
        <v>190</v>
      </c>
      <c r="D38" s="242"/>
      <c r="E38" s="242"/>
      <c r="F38" s="242"/>
      <c r="G38" s="242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2"/>
      <c r="Z38" s="212"/>
      <c r="AA38" s="212"/>
      <c r="AB38" s="212"/>
      <c r="AC38" s="212"/>
      <c r="AD38" s="212"/>
      <c r="AE38" s="212"/>
      <c r="AF38" s="212"/>
      <c r="AG38" s="212" t="s">
        <v>144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41" t="str">
        <f>C38</f>
        <v>s přemístěním výkopku v příčných profilech na vzdálenost do 15 m nebo s naložením na dopravní prostředek.</v>
      </c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8" t="s">
        <v>191</v>
      </c>
      <c r="D39" s="225"/>
      <c r="E39" s="226">
        <v>9.4499999999999993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12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34">
        <v>14</v>
      </c>
      <c r="B40" s="235" t="s">
        <v>192</v>
      </c>
      <c r="C40" s="256" t="s">
        <v>193</v>
      </c>
      <c r="D40" s="236" t="s">
        <v>189</v>
      </c>
      <c r="E40" s="237">
        <v>9.4499999999999993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9" t="s">
        <v>139</v>
      </c>
      <c r="S40" s="239" t="s">
        <v>140</v>
      </c>
      <c r="T40" s="240" t="s">
        <v>140</v>
      </c>
      <c r="U40" s="223">
        <v>8.7999999999999995E-2</v>
      </c>
      <c r="V40" s="223">
        <f>ROUND(E40*U40,2)</f>
        <v>0.83</v>
      </c>
      <c r="W40" s="223"/>
      <c r="X40" s="223" t="s">
        <v>141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142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19"/>
      <c r="B41" s="220"/>
      <c r="C41" s="257" t="s">
        <v>190</v>
      </c>
      <c r="D41" s="242"/>
      <c r="E41" s="242"/>
      <c r="F41" s="242"/>
      <c r="G41" s="242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12"/>
      <c r="Z41" s="212"/>
      <c r="AA41" s="212"/>
      <c r="AB41" s="212"/>
      <c r="AC41" s="212"/>
      <c r="AD41" s="212"/>
      <c r="AE41" s="212"/>
      <c r="AF41" s="212"/>
      <c r="AG41" s="212" t="s">
        <v>144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41" t="str">
        <f>C41</f>
        <v>s přemístěním výkopku v příčných profilech na vzdálenost do 15 m nebo s naložením na dopravní prostředek.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58" t="s">
        <v>194</v>
      </c>
      <c r="D42" s="225"/>
      <c r="E42" s="226">
        <v>9.4499999999999993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2"/>
      <c r="Z42" s="212"/>
      <c r="AA42" s="212"/>
      <c r="AB42" s="212"/>
      <c r="AC42" s="212"/>
      <c r="AD42" s="212"/>
      <c r="AE42" s="212"/>
      <c r="AF42" s="212"/>
      <c r="AG42" s="212" t="s">
        <v>146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34">
        <v>15</v>
      </c>
      <c r="B43" s="235" t="s">
        <v>195</v>
      </c>
      <c r="C43" s="256" t="s">
        <v>196</v>
      </c>
      <c r="D43" s="236" t="s">
        <v>189</v>
      </c>
      <c r="E43" s="237">
        <v>10.39579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9" t="s">
        <v>139</v>
      </c>
      <c r="S43" s="239" t="s">
        <v>140</v>
      </c>
      <c r="T43" s="240" t="s">
        <v>140</v>
      </c>
      <c r="U43" s="223">
        <v>3.5329999999999999</v>
      </c>
      <c r="V43" s="223">
        <f>ROUND(E43*U43,2)</f>
        <v>36.729999999999997</v>
      </c>
      <c r="W43" s="223"/>
      <c r="X43" s="223" t="s">
        <v>141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142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7" t="s">
        <v>197</v>
      </c>
      <c r="D44" s="242"/>
      <c r="E44" s="242"/>
      <c r="F44" s="242"/>
      <c r="G44" s="242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12"/>
      <c r="Z44" s="212"/>
      <c r="AA44" s="212"/>
      <c r="AB44" s="212"/>
      <c r="AC44" s="212"/>
      <c r="AD44" s="212"/>
      <c r="AE44" s="212"/>
      <c r="AF44" s="212"/>
      <c r="AG44" s="212" t="s">
        <v>144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58" t="s">
        <v>198</v>
      </c>
      <c r="D45" s="225"/>
      <c r="E45" s="226">
        <v>0.15434999999999999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12"/>
      <c r="Z45" s="212"/>
      <c r="AA45" s="212"/>
      <c r="AB45" s="212"/>
      <c r="AC45" s="212"/>
      <c r="AD45" s="212"/>
      <c r="AE45" s="212"/>
      <c r="AF45" s="212"/>
      <c r="AG45" s="212" t="s">
        <v>146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9"/>
      <c r="B46" s="220"/>
      <c r="C46" s="258" t="s">
        <v>199</v>
      </c>
      <c r="D46" s="225"/>
      <c r="E46" s="226">
        <v>0.3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12"/>
      <c r="Z46" s="212"/>
      <c r="AA46" s="212"/>
      <c r="AB46" s="212"/>
      <c r="AC46" s="212"/>
      <c r="AD46" s="212"/>
      <c r="AE46" s="212"/>
      <c r="AF46" s="212"/>
      <c r="AG46" s="212" t="s">
        <v>146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58" t="s">
        <v>200</v>
      </c>
      <c r="D47" s="225"/>
      <c r="E47" s="226">
        <v>0.77824000000000004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12"/>
      <c r="Z47" s="212"/>
      <c r="AA47" s="212"/>
      <c r="AB47" s="212"/>
      <c r="AC47" s="212"/>
      <c r="AD47" s="212"/>
      <c r="AE47" s="212"/>
      <c r="AF47" s="212"/>
      <c r="AG47" s="212" t="s">
        <v>146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9"/>
      <c r="B48" s="220"/>
      <c r="C48" s="258" t="s">
        <v>201</v>
      </c>
      <c r="D48" s="225"/>
      <c r="E48" s="226">
        <v>9.1631999999999998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12"/>
      <c r="Z48" s="212"/>
      <c r="AA48" s="212"/>
      <c r="AB48" s="212"/>
      <c r="AC48" s="212"/>
      <c r="AD48" s="212"/>
      <c r="AE48" s="212"/>
      <c r="AF48" s="212"/>
      <c r="AG48" s="212" t="s">
        <v>146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34">
        <v>16</v>
      </c>
      <c r="B49" s="235" t="s">
        <v>202</v>
      </c>
      <c r="C49" s="256" t="s">
        <v>203</v>
      </c>
      <c r="D49" s="236" t="s">
        <v>189</v>
      </c>
      <c r="E49" s="237">
        <v>12.843349999999999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 t="s">
        <v>139</v>
      </c>
      <c r="S49" s="239" t="s">
        <v>140</v>
      </c>
      <c r="T49" s="240" t="s">
        <v>140</v>
      </c>
      <c r="U49" s="223">
        <v>1.0999999999999999E-2</v>
      </c>
      <c r="V49" s="223">
        <f>ROUND(E49*U49,2)</f>
        <v>0.14000000000000001</v>
      </c>
      <c r="W49" s="223"/>
      <c r="X49" s="223" t="s">
        <v>141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142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7" t="s">
        <v>204</v>
      </c>
      <c r="D50" s="242"/>
      <c r="E50" s="242"/>
      <c r="F50" s="242"/>
      <c r="G50" s="242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2"/>
      <c r="Z50" s="212"/>
      <c r="AA50" s="212"/>
      <c r="AB50" s="212"/>
      <c r="AC50" s="212"/>
      <c r="AD50" s="212"/>
      <c r="AE50" s="212"/>
      <c r="AF50" s="212"/>
      <c r="AG50" s="212" t="s">
        <v>144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9"/>
      <c r="B51" s="220"/>
      <c r="C51" s="258" t="s">
        <v>194</v>
      </c>
      <c r="D51" s="225"/>
      <c r="E51" s="226">
        <v>9.4499999999999993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12"/>
      <c r="Z51" s="212"/>
      <c r="AA51" s="212"/>
      <c r="AB51" s="212"/>
      <c r="AC51" s="212"/>
      <c r="AD51" s="212"/>
      <c r="AE51" s="212"/>
      <c r="AF51" s="212"/>
      <c r="AG51" s="212" t="s">
        <v>146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9"/>
      <c r="B52" s="220"/>
      <c r="C52" s="258" t="s">
        <v>205</v>
      </c>
      <c r="D52" s="225"/>
      <c r="E52" s="226">
        <v>10.39579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12"/>
      <c r="Z52" s="212"/>
      <c r="AA52" s="212"/>
      <c r="AB52" s="212"/>
      <c r="AC52" s="212"/>
      <c r="AD52" s="212"/>
      <c r="AE52" s="212"/>
      <c r="AF52" s="212"/>
      <c r="AG52" s="212" t="s">
        <v>146</v>
      </c>
      <c r="AH52" s="212">
        <v>5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8" t="s">
        <v>206</v>
      </c>
      <c r="D53" s="225"/>
      <c r="E53" s="226">
        <v>-7.00244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2"/>
      <c r="Z53" s="212"/>
      <c r="AA53" s="212"/>
      <c r="AB53" s="212"/>
      <c r="AC53" s="212"/>
      <c r="AD53" s="212"/>
      <c r="AE53" s="212"/>
      <c r="AF53" s="212"/>
      <c r="AG53" s="212" t="s">
        <v>146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34">
        <v>17</v>
      </c>
      <c r="B54" s="235" t="s">
        <v>207</v>
      </c>
      <c r="C54" s="256" t="s">
        <v>208</v>
      </c>
      <c r="D54" s="236" t="s">
        <v>138</v>
      </c>
      <c r="E54" s="237">
        <v>14.4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9" t="s">
        <v>139</v>
      </c>
      <c r="S54" s="239" t="s">
        <v>140</v>
      </c>
      <c r="T54" s="240" t="s">
        <v>140</v>
      </c>
      <c r="U54" s="223">
        <v>0</v>
      </c>
      <c r="V54" s="223">
        <f>ROUND(E54*U54,2)</f>
        <v>0</v>
      </c>
      <c r="W54" s="223"/>
      <c r="X54" s="223" t="s">
        <v>141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142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7" t="s">
        <v>209</v>
      </c>
      <c r="D55" s="242"/>
      <c r="E55" s="242"/>
      <c r="F55" s="242"/>
      <c r="G55" s="242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2"/>
      <c r="Z55" s="212"/>
      <c r="AA55" s="212"/>
      <c r="AB55" s="212"/>
      <c r="AC55" s="212"/>
      <c r="AD55" s="212"/>
      <c r="AE55" s="212"/>
      <c r="AF55" s="212"/>
      <c r="AG55" s="212" t="s">
        <v>144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58" t="s">
        <v>152</v>
      </c>
      <c r="D56" s="225"/>
      <c r="E56" s="226">
        <v>14.4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12"/>
      <c r="Z56" s="212"/>
      <c r="AA56" s="212"/>
      <c r="AB56" s="212"/>
      <c r="AC56" s="212"/>
      <c r="AD56" s="212"/>
      <c r="AE56" s="212"/>
      <c r="AF56" s="212"/>
      <c r="AG56" s="212" t="s">
        <v>146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34">
        <v>18</v>
      </c>
      <c r="B57" s="235" t="s">
        <v>210</v>
      </c>
      <c r="C57" s="256" t="s">
        <v>211</v>
      </c>
      <c r="D57" s="236" t="s">
        <v>189</v>
      </c>
      <c r="E57" s="237">
        <v>12.843349999999999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7">
        <v>0</v>
      </c>
      <c r="O57" s="237">
        <f>ROUND(E57*N57,2)</f>
        <v>0</v>
      </c>
      <c r="P57" s="237">
        <v>0</v>
      </c>
      <c r="Q57" s="237">
        <f>ROUND(E57*P57,2)</f>
        <v>0</v>
      </c>
      <c r="R57" s="239" t="s">
        <v>139</v>
      </c>
      <c r="S57" s="239" t="s">
        <v>140</v>
      </c>
      <c r="T57" s="240" t="s">
        <v>140</v>
      </c>
      <c r="U57" s="223">
        <v>8.9999999999999993E-3</v>
      </c>
      <c r="V57" s="223">
        <f>ROUND(E57*U57,2)</f>
        <v>0.12</v>
      </c>
      <c r="W57" s="223"/>
      <c r="X57" s="223" t="s">
        <v>141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142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58" t="s">
        <v>212</v>
      </c>
      <c r="D58" s="225"/>
      <c r="E58" s="226">
        <v>12.843349999999999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12"/>
      <c r="Z58" s="212"/>
      <c r="AA58" s="212"/>
      <c r="AB58" s="212"/>
      <c r="AC58" s="212"/>
      <c r="AD58" s="212"/>
      <c r="AE58" s="212"/>
      <c r="AF58" s="212"/>
      <c r="AG58" s="212" t="s">
        <v>146</v>
      </c>
      <c r="AH58" s="212">
        <v>5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34">
        <v>19</v>
      </c>
      <c r="B59" s="235" t="s">
        <v>213</v>
      </c>
      <c r="C59" s="256" t="s">
        <v>214</v>
      </c>
      <c r="D59" s="236" t="s">
        <v>189</v>
      </c>
      <c r="E59" s="237">
        <v>7.00244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9" t="s">
        <v>139</v>
      </c>
      <c r="S59" s="239" t="s">
        <v>140</v>
      </c>
      <c r="T59" s="240" t="s">
        <v>140</v>
      </c>
      <c r="U59" s="223">
        <v>1.1499999999999999</v>
      </c>
      <c r="V59" s="223">
        <f>ROUND(E59*U59,2)</f>
        <v>8.0500000000000007</v>
      </c>
      <c r="W59" s="223"/>
      <c r="X59" s="223" t="s">
        <v>141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142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7" t="s">
        <v>215</v>
      </c>
      <c r="D60" s="242"/>
      <c r="E60" s="242"/>
      <c r="F60" s="242"/>
      <c r="G60" s="242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2"/>
      <c r="Z60" s="212"/>
      <c r="AA60" s="212"/>
      <c r="AB60" s="212"/>
      <c r="AC60" s="212"/>
      <c r="AD60" s="212"/>
      <c r="AE60" s="212"/>
      <c r="AF60" s="212"/>
      <c r="AG60" s="212" t="s">
        <v>144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8" t="s">
        <v>216</v>
      </c>
      <c r="D61" s="225"/>
      <c r="E61" s="226">
        <v>2.5204399999999998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12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8" t="s">
        <v>217</v>
      </c>
      <c r="D62" s="225"/>
      <c r="E62" s="226">
        <v>4.4820000000000002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2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.399999999999999" outlineLevel="1" x14ac:dyDescent="0.25">
      <c r="A63" s="234">
        <v>20</v>
      </c>
      <c r="B63" s="235" t="s">
        <v>213</v>
      </c>
      <c r="C63" s="256" t="s">
        <v>214</v>
      </c>
      <c r="D63" s="236" t="s">
        <v>189</v>
      </c>
      <c r="E63" s="237">
        <v>0.34965000000000002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9" t="s">
        <v>139</v>
      </c>
      <c r="S63" s="239" t="s">
        <v>140</v>
      </c>
      <c r="T63" s="240" t="s">
        <v>140</v>
      </c>
      <c r="U63" s="223">
        <v>1.1499999999999999</v>
      </c>
      <c r="V63" s="223">
        <f>ROUND(E63*U63,2)</f>
        <v>0.4</v>
      </c>
      <c r="W63" s="223"/>
      <c r="X63" s="223" t="s">
        <v>141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142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57" t="s">
        <v>215</v>
      </c>
      <c r="D64" s="242"/>
      <c r="E64" s="242"/>
      <c r="F64" s="242"/>
      <c r="G64" s="242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12"/>
      <c r="Z64" s="212"/>
      <c r="AA64" s="212"/>
      <c r="AB64" s="212"/>
      <c r="AC64" s="212"/>
      <c r="AD64" s="212"/>
      <c r="AE64" s="212"/>
      <c r="AF64" s="212"/>
      <c r="AG64" s="212" t="s">
        <v>144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8" t="s">
        <v>218</v>
      </c>
      <c r="D65" s="225"/>
      <c r="E65" s="226">
        <v>0.34965000000000002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2"/>
      <c r="Z65" s="212"/>
      <c r="AA65" s="212"/>
      <c r="AB65" s="212"/>
      <c r="AC65" s="212"/>
      <c r="AD65" s="212"/>
      <c r="AE65" s="212"/>
      <c r="AF65" s="212"/>
      <c r="AG65" s="212" t="s">
        <v>146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4">
        <v>21</v>
      </c>
      <c r="B66" s="235" t="s">
        <v>219</v>
      </c>
      <c r="C66" s="256" t="s">
        <v>220</v>
      </c>
      <c r="D66" s="236" t="s">
        <v>189</v>
      </c>
      <c r="E66" s="237">
        <v>0.3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7">
        <v>1.7</v>
      </c>
      <c r="O66" s="237">
        <f>ROUND(E66*N66,2)</f>
        <v>0.51</v>
      </c>
      <c r="P66" s="237">
        <v>0</v>
      </c>
      <c r="Q66" s="237">
        <f>ROUND(E66*P66,2)</f>
        <v>0</v>
      </c>
      <c r="R66" s="239" t="s">
        <v>139</v>
      </c>
      <c r="S66" s="239" t="s">
        <v>140</v>
      </c>
      <c r="T66" s="240" t="s">
        <v>140</v>
      </c>
      <c r="U66" s="223">
        <v>1.587</v>
      </c>
      <c r="V66" s="223">
        <f>ROUND(E66*U66,2)</f>
        <v>0.48</v>
      </c>
      <c r="W66" s="223"/>
      <c r="X66" s="223" t="s">
        <v>141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142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1" outlineLevel="1" x14ac:dyDescent="0.25">
      <c r="A67" s="219"/>
      <c r="B67" s="220"/>
      <c r="C67" s="257" t="s">
        <v>221</v>
      </c>
      <c r="D67" s="242"/>
      <c r="E67" s="242"/>
      <c r="F67" s="242"/>
      <c r="G67" s="242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2"/>
      <c r="Z67" s="212"/>
      <c r="AA67" s="212"/>
      <c r="AB67" s="212"/>
      <c r="AC67" s="212"/>
      <c r="AD67" s="212"/>
      <c r="AE67" s="212"/>
      <c r="AF67" s="212"/>
      <c r="AG67" s="212" t="s">
        <v>144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41" t="str">
        <f>C67</f>
        <v>sypaninou z vhodných hornin tř. 1 - 4 nebo materiálem připraveným podél výkopu ve vzdálenosti do 3 m od jeho kraje, pro jakoukoliv hloubku výkopu a jakoukoliv míru zhutnění,</v>
      </c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8" t="s">
        <v>222</v>
      </c>
      <c r="D68" s="225"/>
      <c r="E68" s="226">
        <v>0.3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12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34">
        <v>22</v>
      </c>
      <c r="B69" s="235" t="s">
        <v>223</v>
      </c>
      <c r="C69" s="256" t="s">
        <v>224</v>
      </c>
      <c r="D69" s="236" t="s">
        <v>138</v>
      </c>
      <c r="E69" s="237">
        <v>6.8120000000000003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9" t="s">
        <v>225</v>
      </c>
      <c r="S69" s="239" t="s">
        <v>140</v>
      </c>
      <c r="T69" s="240" t="s">
        <v>140</v>
      </c>
      <c r="U69" s="223">
        <v>0.06</v>
      </c>
      <c r="V69" s="223">
        <f>ROUND(E69*U69,2)</f>
        <v>0.41</v>
      </c>
      <c r="W69" s="223"/>
      <c r="X69" s="223" t="s">
        <v>141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142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9"/>
      <c r="B70" s="220"/>
      <c r="C70" s="257" t="s">
        <v>226</v>
      </c>
      <c r="D70" s="242"/>
      <c r="E70" s="242"/>
      <c r="F70" s="242"/>
      <c r="G70" s="242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12"/>
      <c r="Z70" s="212"/>
      <c r="AA70" s="212"/>
      <c r="AB70" s="212"/>
      <c r="AC70" s="212"/>
      <c r="AD70" s="212"/>
      <c r="AE70" s="212"/>
      <c r="AF70" s="212"/>
      <c r="AG70" s="212" t="s">
        <v>144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9"/>
      <c r="B71" s="220"/>
      <c r="C71" s="258" t="s">
        <v>227</v>
      </c>
      <c r="D71" s="225"/>
      <c r="E71" s="226">
        <v>6.8120000000000003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12"/>
      <c r="Z71" s="212"/>
      <c r="AA71" s="212"/>
      <c r="AB71" s="212"/>
      <c r="AC71" s="212"/>
      <c r="AD71" s="212"/>
      <c r="AE71" s="212"/>
      <c r="AF71" s="212"/>
      <c r="AG71" s="212" t="s">
        <v>146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34">
        <v>23</v>
      </c>
      <c r="B72" s="235" t="s">
        <v>228</v>
      </c>
      <c r="C72" s="256" t="s">
        <v>229</v>
      </c>
      <c r="D72" s="236" t="s">
        <v>138</v>
      </c>
      <c r="E72" s="237">
        <v>21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9" t="s">
        <v>139</v>
      </c>
      <c r="S72" s="239" t="s">
        <v>140</v>
      </c>
      <c r="T72" s="240" t="s">
        <v>140</v>
      </c>
      <c r="U72" s="223">
        <v>9.6000000000000002E-2</v>
      </c>
      <c r="V72" s="223">
        <f>ROUND(E72*U72,2)</f>
        <v>2.02</v>
      </c>
      <c r="W72" s="223"/>
      <c r="X72" s="223" t="s">
        <v>141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142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7" t="s">
        <v>230</v>
      </c>
      <c r="D73" s="242"/>
      <c r="E73" s="242"/>
      <c r="F73" s="242"/>
      <c r="G73" s="242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12"/>
      <c r="Z73" s="212"/>
      <c r="AA73" s="212"/>
      <c r="AB73" s="212"/>
      <c r="AC73" s="212"/>
      <c r="AD73" s="212"/>
      <c r="AE73" s="212"/>
      <c r="AF73" s="212"/>
      <c r="AG73" s="212" t="s">
        <v>144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8" t="s">
        <v>231</v>
      </c>
      <c r="D74" s="225"/>
      <c r="E74" s="226">
        <v>21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12"/>
      <c r="Z74" s="212"/>
      <c r="AA74" s="212"/>
      <c r="AB74" s="212"/>
      <c r="AC74" s="212"/>
      <c r="AD74" s="212"/>
      <c r="AE74" s="212"/>
      <c r="AF74" s="212"/>
      <c r="AG74" s="212" t="s">
        <v>146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34">
        <v>24</v>
      </c>
      <c r="B75" s="235" t="s">
        <v>232</v>
      </c>
      <c r="C75" s="256" t="s">
        <v>233</v>
      </c>
      <c r="D75" s="236" t="s">
        <v>138</v>
      </c>
      <c r="E75" s="237">
        <v>6.9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9" t="s">
        <v>139</v>
      </c>
      <c r="S75" s="239" t="s">
        <v>140</v>
      </c>
      <c r="T75" s="240" t="s">
        <v>140</v>
      </c>
      <c r="U75" s="223">
        <v>0.17699999999999999</v>
      </c>
      <c r="V75" s="223">
        <f>ROUND(E75*U75,2)</f>
        <v>1.22</v>
      </c>
      <c r="W75" s="223"/>
      <c r="X75" s="223" t="s">
        <v>141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142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7" t="s">
        <v>234</v>
      </c>
      <c r="D76" s="242"/>
      <c r="E76" s="242"/>
      <c r="F76" s="242"/>
      <c r="G76" s="242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12"/>
      <c r="Z76" s="212"/>
      <c r="AA76" s="212"/>
      <c r="AB76" s="212"/>
      <c r="AC76" s="212"/>
      <c r="AD76" s="212"/>
      <c r="AE76" s="212"/>
      <c r="AF76" s="212"/>
      <c r="AG76" s="212" t="s">
        <v>144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41" t="str">
        <f>C76</f>
        <v>s případným nutným přemístěním hromad nebo dočasných skládek na místo potřeby ze vzdálenosti do 30 m, v rovině nebo ve svahu do 1 : 5,</v>
      </c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8" t="s">
        <v>235</v>
      </c>
      <c r="D77" s="225"/>
      <c r="E77" s="226">
        <v>6.9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12"/>
      <c r="Z77" s="212"/>
      <c r="AA77" s="212"/>
      <c r="AB77" s="212"/>
      <c r="AC77" s="212"/>
      <c r="AD77" s="212"/>
      <c r="AE77" s="212"/>
      <c r="AF77" s="212"/>
      <c r="AG77" s="212" t="s">
        <v>146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34">
        <v>25</v>
      </c>
      <c r="B78" s="235" t="s">
        <v>236</v>
      </c>
      <c r="C78" s="256" t="s">
        <v>237</v>
      </c>
      <c r="D78" s="236" t="s">
        <v>138</v>
      </c>
      <c r="E78" s="237">
        <v>8.23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9" t="s">
        <v>139</v>
      </c>
      <c r="S78" s="239" t="s">
        <v>140</v>
      </c>
      <c r="T78" s="240" t="s">
        <v>140</v>
      </c>
      <c r="U78" s="223">
        <v>0.26300000000000001</v>
      </c>
      <c r="V78" s="223">
        <f>ROUND(E78*U78,2)</f>
        <v>2.16</v>
      </c>
      <c r="W78" s="223"/>
      <c r="X78" s="223" t="s">
        <v>141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142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7" t="s">
        <v>238</v>
      </c>
      <c r="D79" s="242"/>
      <c r="E79" s="242"/>
      <c r="F79" s="242"/>
      <c r="G79" s="242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12"/>
      <c r="Z79" s="212"/>
      <c r="AA79" s="212"/>
      <c r="AB79" s="212"/>
      <c r="AC79" s="212"/>
      <c r="AD79" s="212"/>
      <c r="AE79" s="212"/>
      <c r="AF79" s="212"/>
      <c r="AG79" s="212" t="s">
        <v>144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41" t="str">
        <f>C79</f>
        <v>s případným nutným přemístěním hromad nebo dočasných skládek na místo potřeby ze vzdálenosti do 30 m, ve svahu sklonu přes 1 : 5,</v>
      </c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8" t="s">
        <v>239</v>
      </c>
      <c r="D80" s="225"/>
      <c r="E80" s="226">
        <v>8.23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12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34">
        <v>26</v>
      </c>
      <c r="B81" s="235" t="s">
        <v>240</v>
      </c>
      <c r="C81" s="256" t="s">
        <v>241</v>
      </c>
      <c r="D81" s="236" t="s">
        <v>242</v>
      </c>
      <c r="E81" s="237">
        <v>43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9" t="s">
        <v>225</v>
      </c>
      <c r="S81" s="239" t="s">
        <v>140</v>
      </c>
      <c r="T81" s="240" t="s">
        <v>140</v>
      </c>
      <c r="U81" s="223">
        <v>0.18</v>
      </c>
      <c r="V81" s="223">
        <f>ROUND(E81*U81,2)</f>
        <v>7.74</v>
      </c>
      <c r="W81" s="223"/>
      <c r="X81" s="223" t="s">
        <v>141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142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1" outlineLevel="1" x14ac:dyDescent="0.25">
      <c r="A82" s="219"/>
      <c r="B82" s="220"/>
      <c r="C82" s="257" t="s">
        <v>243</v>
      </c>
      <c r="D82" s="242"/>
      <c r="E82" s="242"/>
      <c r="F82" s="242"/>
      <c r="G82" s="242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12"/>
      <c r="Z82" s="212"/>
      <c r="AA82" s="212"/>
      <c r="AB82" s="212"/>
      <c r="AC82" s="212"/>
      <c r="AD82" s="212"/>
      <c r="AE82" s="212"/>
      <c r="AF82" s="212"/>
      <c r="AG82" s="212" t="s">
        <v>144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41" t="str">
        <f>C82</f>
        <v>pro vysazování rostlin v hornině 1 až 4 s výměnou půdy na 50%, s případným naložením přebytečných výkopků na dopravní prostředek, s odvozem na vzdálenost do 20 km a se složením,</v>
      </c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58" t="s">
        <v>244</v>
      </c>
      <c r="D83" s="225"/>
      <c r="E83" s="226">
        <v>43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12"/>
      <c r="Z83" s="212"/>
      <c r="AA83" s="212"/>
      <c r="AB83" s="212"/>
      <c r="AC83" s="212"/>
      <c r="AD83" s="212"/>
      <c r="AE83" s="212"/>
      <c r="AF83" s="212"/>
      <c r="AG83" s="212" t="s">
        <v>146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34">
        <v>27</v>
      </c>
      <c r="B84" s="235" t="s">
        <v>245</v>
      </c>
      <c r="C84" s="256" t="s">
        <v>246</v>
      </c>
      <c r="D84" s="236" t="s">
        <v>138</v>
      </c>
      <c r="E84" s="237">
        <v>6.8120000000000003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9" t="s">
        <v>225</v>
      </c>
      <c r="S84" s="239" t="s">
        <v>140</v>
      </c>
      <c r="T84" s="240" t="s">
        <v>140</v>
      </c>
      <c r="U84" s="223">
        <v>1.4999999999999999E-2</v>
      </c>
      <c r="V84" s="223">
        <f>ROUND(E84*U84,2)</f>
        <v>0.1</v>
      </c>
      <c r="W84" s="223"/>
      <c r="X84" s="223" t="s">
        <v>141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142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9"/>
      <c r="B85" s="220"/>
      <c r="C85" s="258" t="s">
        <v>227</v>
      </c>
      <c r="D85" s="225"/>
      <c r="E85" s="226">
        <v>6.8120000000000003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12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34">
        <v>28</v>
      </c>
      <c r="B86" s="235" t="s">
        <v>247</v>
      </c>
      <c r="C86" s="256" t="s">
        <v>248</v>
      </c>
      <c r="D86" s="236" t="s">
        <v>242</v>
      </c>
      <c r="E86" s="237">
        <v>43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9" t="s">
        <v>225</v>
      </c>
      <c r="S86" s="239" t="s">
        <v>140</v>
      </c>
      <c r="T86" s="240" t="s">
        <v>140</v>
      </c>
      <c r="U86" s="223">
        <v>9.5000000000000001E-2</v>
      </c>
      <c r="V86" s="223">
        <f>ROUND(E86*U86,2)</f>
        <v>4.09</v>
      </c>
      <c r="W86" s="223"/>
      <c r="X86" s="223" t="s">
        <v>141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142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57" t="s">
        <v>249</v>
      </c>
      <c r="D87" s="242"/>
      <c r="E87" s="242"/>
      <c r="F87" s="242"/>
      <c r="G87" s="242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12"/>
      <c r="Z87" s="212"/>
      <c r="AA87" s="212"/>
      <c r="AB87" s="212"/>
      <c r="AC87" s="212"/>
      <c r="AD87" s="212"/>
      <c r="AE87" s="212"/>
      <c r="AF87" s="212"/>
      <c r="AG87" s="212" t="s">
        <v>144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58" t="s">
        <v>250</v>
      </c>
      <c r="D88" s="225"/>
      <c r="E88" s="226">
        <v>43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2"/>
      <c r="Z88" s="212"/>
      <c r="AA88" s="212"/>
      <c r="AB88" s="212"/>
      <c r="AC88" s="212"/>
      <c r="AD88" s="212"/>
      <c r="AE88" s="212"/>
      <c r="AF88" s="212"/>
      <c r="AG88" s="212" t="s">
        <v>146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34">
        <v>29</v>
      </c>
      <c r="B89" s="235" t="s">
        <v>251</v>
      </c>
      <c r="C89" s="256" t="s">
        <v>252</v>
      </c>
      <c r="D89" s="236" t="s">
        <v>138</v>
      </c>
      <c r="E89" s="237">
        <v>6.9</v>
      </c>
      <c r="F89" s="238"/>
      <c r="G89" s="239">
        <f>ROUND(E89*F89,2)</f>
        <v>0</v>
      </c>
      <c r="H89" s="238"/>
      <c r="I89" s="239">
        <f>ROUND(E89*H89,2)</f>
        <v>0</v>
      </c>
      <c r="J89" s="238"/>
      <c r="K89" s="239">
        <f>ROUND(E89*J89,2)</f>
        <v>0</v>
      </c>
      <c r="L89" s="239">
        <v>21</v>
      </c>
      <c r="M89" s="239">
        <f>G89*(1+L89/100)</f>
        <v>0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9" t="s">
        <v>225</v>
      </c>
      <c r="S89" s="239" t="s">
        <v>140</v>
      </c>
      <c r="T89" s="240" t="s">
        <v>140</v>
      </c>
      <c r="U89" s="223">
        <v>0.16</v>
      </c>
      <c r="V89" s="223">
        <f>ROUND(E89*U89,2)</f>
        <v>1.1000000000000001</v>
      </c>
      <c r="W89" s="223"/>
      <c r="X89" s="223" t="s">
        <v>141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142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9"/>
      <c r="B90" s="220"/>
      <c r="C90" s="257" t="s">
        <v>253</v>
      </c>
      <c r="D90" s="242"/>
      <c r="E90" s="242"/>
      <c r="F90" s="242"/>
      <c r="G90" s="242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12"/>
      <c r="Z90" s="212"/>
      <c r="AA90" s="212"/>
      <c r="AB90" s="212"/>
      <c r="AC90" s="212"/>
      <c r="AD90" s="212"/>
      <c r="AE90" s="212"/>
      <c r="AF90" s="212"/>
      <c r="AG90" s="212" t="s">
        <v>144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41" t="str">
        <f>C90</f>
        <v>vysazených rostlin s případným naložením odpadu na dopravní prostředek, s odvezením do 20 km a se složením,</v>
      </c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58" t="s">
        <v>254</v>
      </c>
      <c r="D91" s="225"/>
      <c r="E91" s="226">
        <v>6.9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12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34">
        <v>30</v>
      </c>
      <c r="B92" s="235" t="s">
        <v>255</v>
      </c>
      <c r="C92" s="256" t="s">
        <v>256</v>
      </c>
      <c r="D92" s="236" t="s">
        <v>138</v>
      </c>
      <c r="E92" s="237">
        <v>8.23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7">
        <v>0</v>
      </c>
      <c r="O92" s="237">
        <f>ROUND(E92*N92,2)</f>
        <v>0</v>
      </c>
      <c r="P92" s="237">
        <v>0</v>
      </c>
      <c r="Q92" s="237">
        <f>ROUND(E92*P92,2)</f>
        <v>0</v>
      </c>
      <c r="R92" s="239" t="s">
        <v>225</v>
      </c>
      <c r="S92" s="239" t="s">
        <v>140</v>
      </c>
      <c r="T92" s="240" t="s">
        <v>140</v>
      </c>
      <c r="U92" s="223">
        <v>0.32400000000000001</v>
      </c>
      <c r="V92" s="223">
        <f>ROUND(E92*U92,2)</f>
        <v>2.67</v>
      </c>
      <c r="W92" s="223"/>
      <c r="X92" s="223" t="s">
        <v>141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142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7" t="s">
        <v>253</v>
      </c>
      <c r="D93" s="242"/>
      <c r="E93" s="242"/>
      <c r="F93" s="242"/>
      <c r="G93" s="242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12"/>
      <c r="Z93" s="212"/>
      <c r="AA93" s="212"/>
      <c r="AB93" s="212"/>
      <c r="AC93" s="212"/>
      <c r="AD93" s="212"/>
      <c r="AE93" s="212"/>
      <c r="AF93" s="212"/>
      <c r="AG93" s="212" t="s">
        <v>144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1" t="str">
        <f>C93</f>
        <v>vysazených rostlin s případným naložením odpadu na dopravní prostředek, s odvezením do 20 km a se složením,</v>
      </c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9"/>
      <c r="B94" s="220"/>
      <c r="C94" s="258" t="s">
        <v>257</v>
      </c>
      <c r="D94" s="225"/>
      <c r="E94" s="226">
        <v>8.23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12"/>
      <c r="Z94" s="212"/>
      <c r="AA94" s="212"/>
      <c r="AB94" s="212"/>
      <c r="AC94" s="212"/>
      <c r="AD94" s="212"/>
      <c r="AE94" s="212"/>
      <c r="AF94" s="212"/>
      <c r="AG94" s="212" t="s">
        <v>146</v>
      </c>
      <c r="AH94" s="212">
        <v>5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34">
        <v>31</v>
      </c>
      <c r="B95" s="235" t="s">
        <v>258</v>
      </c>
      <c r="C95" s="256" t="s">
        <v>259</v>
      </c>
      <c r="D95" s="236" t="s">
        <v>189</v>
      </c>
      <c r="E95" s="237">
        <v>12.843349999999999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7">
        <v>0</v>
      </c>
      <c r="O95" s="237">
        <f>ROUND(E95*N95,2)</f>
        <v>0</v>
      </c>
      <c r="P95" s="237">
        <v>0</v>
      </c>
      <c r="Q95" s="237">
        <f>ROUND(E95*P95,2)</f>
        <v>0</v>
      </c>
      <c r="R95" s="239" t="s">
        <v>139</v>
      </c>
      <c r="S95" s="239" t="s">
        <v>140</v>
      </c>
      <c r="T95" s="240" t="s">
        <v>140</v>
      </c>
      <c r="U95" s="223">
        <v>0</v>
      </c>
      <c r="V95" s="223">
        <f>ROUND(E95*U95,2)</f>
        <v>0</v>
      </c>
      <c r="W95" s="223"/>
      <c r="X95" s="223" t="s">
        <v>141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142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60" t="s">
        <v>260</v>
      </c>
      <c r="D96" s="244"/>
      <c r="E96" s="244"/>
      <c r="F96" s="244"/>
      <c r="G96" s="244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12"/>
      <c r="Z96" s="212"/>
      <c r="AA96" s="212"/>
      <c r="AB96" s="212"/>
      <c r="AC96" s="212"/>
      <c r="AD96" s="212"/>
      <c r="AE96" s="212"/>
      <c r="AF96" s="212"/>
      <c r="AG96" s="212" t="s">
        <v>151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9"/>
      <c r="B97" s="220"/>
      <c r="C97" s="258" t="s">
        <v>212</v>
      </c>
      <c r="D97" s="225"/>
      <c r="E97" s="226">
        <v>12.843349999999999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2"/>
      <c r="Z97" s="212"/>
      <c r="AA97" s="212"/>
      <c r="AB97" s="212"/>
      <c r="AC97" s="212"/>
      <c r="AD97" s="212"/>
      <c r="AE97" s="212"/>
      <c r="AF97" s="212"/>
      <c r="AG97" s="212" t="s">
        <v>146</v>
      </c>
      <c r="AH97" s="212">
        <v>5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34">
        <v>32</v>
      </c>
      <c r="B98" s="235" t="s">
        <v>261</v>
      </c>
      <c r="C98" s="256" t="s">
        <v>262</v>
      </c>
      <c r="D98" s="236" t="s">
        <v>263</v>
      </c>
      <c r="E98" s="237">
        <v>0.20436000000000001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7">
        <v>1E-3</v>
      </c>
      <c r="O98" s="237">
        <f>ROUND(E98*N98,2)</f>
        <v>0</v>
      </c>
      <c r="P98" s="237">
        <v>0</v>
      </c>
      <c r="Q98" s="237">
        <f>ROUND(E98*P98,2)</f>
        <v>0</v>
      </c>
      <c r="R98" s="239" t="s">
        <v>264</v>
      </c>
      <c r="S98" s="239" t="s">
        <v>140</v>
      </c>
      <c r="T98" s="240" t="s">
        <v>140</v>
      </c>
      <c r="U98" s="223">
        <v>0</v>
      </c>
      <c r="V98" s="223">
        <f>ROUND(E98*U98,2)</f>
        <v>0</v>
      </c>
      <c r="W98" s="223"/>
      <c r="X98" s="223" t="s">
        <v>265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266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8" t="s">
        <v>267</v>
      </c>
      <c r="D99" s="225"/>
      <c r="E99" s="226">
        <v>0.20436000000000001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12"/>
      <c r="Z99" s="212"/>
      <c r="AA99" s="212"/>
      <c r="AB99" s="212"/>
      <c r="AC99" s="212"/>
      <c r="AD99" s="212"/>
      <c r="AE99" s="212"/>
      <c r="AF99" s="212"/>
      <c r="AG99" s="212" t="s">
        <v>146</v>
      </c>
      <c r="AH99" s="212">
        <v>5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0.399999999999999" outlineLevel="1" x14ac:dyDescent="0.25">
      <c r="A100" s="234">
        <v>33</v>
      </c>
      <c r="B100" s="235" t="s">
        <v>268</v>
      </c>
      <c r="C100" s="256" t="s">
        <v>269</v>
      </c>
      <c r="D100" s="236" t="s">
        <v>242</v>
      </c>
      <c r="E100" s="237">
        <v>43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7">
        <v>5.9999999999999995E-4</v>
      </c>
      <c r="O100" s="237">
        <f>ROUND(E100*N100,2)</f>
        <v>0.03</v>
      </c>
      <c r="P100" s="237">
        <v>0</v>
      </c>
      <c r="Q100" s="237">
        <f>ROUND(E100*P100,2)</f>
        <v>0</v>
      </c>
      <c r="R100" s="239" t="s">
        <v>264</v>
      </c>
      <c r="S100" s="239" t="s">
        <v>140</v>
      </c>
      <c r="T100" s="240" t="s">
        <v>140</v>
      </c>
      <c r="U100" s="223">
        <v>0</v>
      </c>
      <c r="V100" s="223">
        <f>ROUND(E100*U100,2)</f>
        <v>0</v>
      </c>
      <c r="W100" s="223"/>
      <c r="X100" s="223" t="s">
        <v>265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266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19"/>
      <c r="B101" s="220"/>
      <c r="C101" s="258" t="s">
        <v>244</v>
      </c>
      <c r="D101" s="225"/>
      <c r="E101" s="226">
        <v>43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146</v>
      </c>
      <c r="AH101" s="212">
        <v>5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34">
        <v>34</v>
      </c>
      <c r="B102" s="235" t="s">
        <v>270</v>
      </c>
      <c r="C102" s="256" t="s">
        <v>271</v>
      </c>
      <c r="D102" s="236" t="s">
        <v>189</v>
      </c>
      <c r="E102" s="237">
        <v>2.2694999999999999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0.35</v>
      </c>
      <c r="O102" s="237">
        <f>ROUND(E102*N102,2)</f>
        <v>0.79</v>
      </c>
      <c r="P102" s="237">
        <v>0</v>
      </c>
      <c r="Q102" s="237">
        <f>ROUND(E102*P102,2)</f>
        <v>0</v>
      </c>
      <c r="R102" s="239" t="s">
        <v>264</v>
      </c>
      <c r="S102" s="239" t="s">
        <v>140</v>
      </c>
      <c r="T102" s="240" t="s">
        <v>140</v>
      </c>
      <c r="U102" s="223">
        <v>0</v>
      </c>
      <c r="V102" s="223">
        <f>ROUND(E102*U102,2)</f>
        <v>0</v>
      </c>
      <c r="W102" s="223"/>
      <c r="X102" s="223" t="s">
        <v>265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266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8" t="s">
        <v>272</v>
      </c>
      <c r="D103" s="225"/>
      <c r="E103" s="226">
        <v>1.0349999999999999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146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9"/>
      <c r="B104" s="220"/>
      <c r="C104" s="258" t="s">
        <v>273</v>
      </c>
      <c r="D104" s="225"/>
      <c r="E104" s="226">
        <v>1.2344999999999999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>
        <v>5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34">
        <v>35</v>
      </c>
      <c r="B105" s="235" t="s">
        <v>274</v>
      </c>
      <c r="C105" s="256" t="s">
        <v>275</v>
      </c>
      <c r="D105" s="236" t="s">
        <v>189</v>
      </c>
      <c r="E105" s="237">
        <v>0.75649999999999995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7">
        <v>0.6</v>
      </c>
      <c r="O105" s="237">
        <f>ROUND(E105*N105,2)</f>
        <v>0.45</v>
      </c>
      <c r="P105" s="237">
        <v>0</v>
      </c>
      <c r="Q105" s="237">
        <f>ROUND(E105*P105,2)</f>
        <v>0</v>
      </c>
      <c r="R105" s="239" t="s">
        <v>264</v>
      </c>
      <c r="S105" s="239" t="s">
        <v>140</v>
      </c>
      <c r="T105" s="240" t="s">
        <v>140</v>
      </c>
      <c r="U105" s="223">
        <v>0</v>
      </c>
      <c r="V105" s="223">
        <f>ROUND(E105*U105,2)</f>
        <v>0</v>
      </c>
      <c r="W105" s="223"/>
      <c r="X105" s="223" t="s">
        <v>265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266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8" t="s">
        <v>276</v>
      </c>
      <c r="D106" s="225"/>
      <c r="E106" s="226">
        <v>0.34499999999999997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146</v>
      </c>
      <c r="AH106" s="212">
        <v>5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9"/>
      <c r="B107" s="220"/>
      <c r="C107" s="258" t="s">
        <v>277</v>
      </c>
      <c r="D107" s="225"/>
      <c r="E107" s="226">
        <v>0.41149999999999998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146</v>
      </c>
      <c r="AH107" s="212">
        <v>5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34">
        <v>36</v>
      </c>
      <c r="B108" s="235" t="s">
        <v>278</v>
      </c>
      <c r="C108" s="256" t="s">
        <v>279</v>
      </c>
      <c r="D108" s="236" t="s">
        <v>280</v>
      </c>
      <c r="E108" s="237">
        <v>0.71677999999999997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7">
        <v>1</v>
      </c>
      <c r="O108" s="237">
        <f>ROUND(E108*N108,2)</f>
        <v>0.72</v>
      </c>
      <c r="P108" s="237">
        <v>0</v>
      </c>
      <c r="Q108" s="237">
        <f>ROUND(E108*P108,2)</f>
        <v>0</v>
      </c>
      <c r="R108" s="239" t="s">
        <v>264</v>
      </c>
      <c r="S108" s="239" t="s">
        <v>140</v>
      </c>
      <c r="T108" s="240" t="s">
        <v>140</v>
      </c>
      <c r="U108" s="223">
        <v>0</v>
      </c>
      <c r="V108" s="223">
        <f>ROUND(E108*U108,2)</f>
        <v>0</v>
      </c>
      <c r="W108" s="223"/>
      <c r="X108" s="223" t="s">
        <v>265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266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19"/>
      <c r="B109" s="220"/>
      <c r="C109" s="258" t="s">
        <v>281</v>
      </c>
      <c r="D109" s="225"/>
      <c r="E109" s="226">
        <v>0.71677999999999997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146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5">
      <c r="A110" s="228" t="s">
        <v>134</v>
      </c>
      <c r="B110" s="229" t="s">
        <v>65</v>
      </c>
      <c r="C110" s="255" t="s">
        <v>66</v>
      </c>
      <c r="D110" s="230"/>
      <c r="E110" s="231"/>
      <c r="F110" s="232"/>
      <c r="G110" s="232">
        <f>SUMIF(AG111:AG169,"&lt;&gt;NOR",G111:G169)</f>
        <v>0</v>
      </c>
      <c r="H110" s="232"/>
      <c r="I110" s="232">
        <f>SUM(I111:I169)</f>
        <v>0</v>
      </c>
      <c r="J110" s="232"/>
      <c r="K110" s="232">
        <f>SUM(K111:K169)</f>
        <v>0</v>
      </c>
      <c r="L110" s="232"/>
      <c r="M110" s="232">
        <f>SUM(M111:M169)</f>
        <v>0</v>
      </c>
      <c r="N110" s="231"/>
      <c r="O110" s="231">
        <f>SUM(O111:O169)</f>
        <v>16.47</v>
      </c>
      <c r="P110" s="231"/>
      <c r="Q110" s="231">
        <f>SUM(Q111:Q169)</f>
        <v>0</v>
      </c>
      <c r="R110" s="232"/>
      <c r="S110" s="232"/>
      <c r="T110" s="233"/>
      <c r="U110" s="227"/>
      <c r="V110" s="227">
        <f>SUM(V111:V169)</f>
        <v>66.19</v>
      </c>
      <c r="W110" s="227"/>
      <c r="X110" s="227"/>
      <c r="AG110" t="s">
        <v>135</v>
      </c>
    </row>
    <row r="111" spans="1:60" outlineLevel="1" x14ac:dyDescent="0.25">
      <c r="A111" s="234">
        <v>37</v>
      </c>
      <c r="B111" s="235" t="s">
        <v>282</v>
      </c>
      <c r="C111" s="256" t="s">
        <v>283</v>
      </c>
      <c r="D111" s="236" t="s">
        <v>189</v>
      </c>
      <c r="E111" s="237">
        <v>2.7888000000000002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7">
        <v>1.665</v>
      </c>
      <c r="O111" s="237">
        <f>ROUND(E111*N111,2)</f>
        <v>4.6399999999999997</v>
      </c>
      <c r="P111" s="237">
        <v>0</v>
      </c>
      <c r="Q111" s="237">
        <f>ROUND(E111*P111,2)</f>
        <v>0</v>
      </c>
      <c r="R111" s="239" t="s">
        <v>284</v>
      </c>
      <c r="S111" s="239" t="s">
        <v>140</v>
      </c>
      <c r="T111" s="240" t="s">
        <v>140</v>
      </c>
      <c r="U111" s="223">
        <v>0.92</v>
      </c>
      <c r="V111" s="223">
        <f>ROUND(E111*U111,2)</f>
        <v>2.57</v>
      </c>
      <c r="W111" s="223"/>
      <c r="X111" s="223" t="s">
        <v>141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142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57" t="s">
        <v>285</v>
      </c>
      <c r="D112" s="242"/>
      <c r="E112" s="242"/>
      <c r="F112" s="242"/>
      <c r="G112" s="242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8" t="s">
        <v>286</v>
      </c>
      <c r="D113" s="225"/>
      <c r="E113" s="226">
        <v>2.7888000000000002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34">
        <v>38</v>
      </c>
      <c r="B114" s="235" t="s">
        <v>287</v>
      </c>
      <c r="C114" s="256" t="s">
        <v>288</v>
      </c>
      <c r="D114" s="236" t="s">
        <v>174</v>
      </c>
      <c r="E114" s="237">
        <v>9.9600000000000009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7">
        <v>0</v>
      </c>
      <c r="O114" s="237">
        <f>ROUND(E114*N114,2)</f>
        <v>0</v>
      </c>
      <c r="P114" s="237">
        <v>0</v>
      </c>
      <c r="Q114" s="237">
        <f>ROUND(E114*P114,2)</f>
        <v>0</v>
      </c>
      <c r="R114" s="239" t="s">
        <v>289</v>
      </c>
      <c r="S114" s="239" t="s">
        <v>140</v>
      </c>
      <c r="T114" s="240" t="s">
        <v>140</v>
      </c>
      <c r="U114" s="223">
        <v>7.1499999999999994E-2</v>
      </c>
      <c r="V114" s="223">
        <f>ROUND(E114*U114,2)</f>
        <v>0.71</v>
      </c>
      <c r="W114" s="223"/>
      <c r="X114" s="223" t="s">
        <v>141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58" t="s">
        <v>290</v>
      </c>
      <c r="D115" s="225"/>
      <c r="E115" s="226">
        <v>9.9600000000000009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146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34">
        <v>39</v>
      </c>
      <c r="B116" s="235" t="s">
        <v>291</v>
      </c>
      <c r="C116" s="256" t="s">
        <v>292</v>
      </c>
      <c r="D116" s="236" t="s">
        <v>138</v>
      </c>
      <c r="E116" s="237">
        <v>16.760999999999999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7">
        <v>1.7000000000000001E-4</v>
      </c>
      <c r="O116" s="237">
        <f>ROUND(E116*N116,2)</f>
        <v>0</v>
      </c>
      <c r="P116" s="237">
        <v>0</v>
      </c>
      <c r="Q116" s="237">
        <f>ROUND(E116*P116,2)</f>
        <v>0</v>
      </c>
      <c r="R116" s="239" t="s">
        <v>284</v>
      </c>
      <c r="S116" s="239" t="s">
        <v>140</v>
      </c>
      <c r="T116" s="240" t="s">
        <v>140</v>
      </c>
      <c r="U116" s="223">
        <v>7.4999999999999997E-2</v>
      </c>
      <c r="V116" s="223">
        <f>ROUND(E116*U116,2)</f>
        <v>1.26</v>
      </c>
      <c r="W116" s="223"/>
      <c r="X116" s="223" t="s">
        <v>141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142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57" t="s">
        <v>293</v>
      </c>
      <c r="D117" s="242"/>
      <c r="E117" s="242"/>
      <c r="F117" s="242"/>
      <c r="G117" s="242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58" t="s">
        <v>294</v>
      </c>
      <c r="D118" s="225"/>
      <c r="E118" s="226">
        <v>16.760999999999999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0.399999999999999" outlineLevel="1" x14ac:dyDescent="0.25">
      <c r="A119" s="234">
        <v>40</v>
      </c>
      <c r="B119" s="235" t="s">
        <v>295</v>
      </c>
      <c r="C119" s="256" t="s">
        <v>296</v>
      </c>
      <c r="D119" s="236" t="s">
        <v>138</v>
      </c>
      <c r="E119" s="237">
        <v>37.22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7">
        <v>2.0000000000000002E-5</v>
      </c>
      <c r="O119" s="237">
        <f>ROUND(E119*N119,2)</f>
        <v>0</v>
      </c>
      <c r="P119" s="237">
        <v>0</v>
      </c>
      <c r="Q119" s="237">
        <f>ROUND(E119*P119,2)</f>
        <v>0</v>
      </c>
      <c r="R119" s="239" t="s">
        <v>284</v>
      </c>
      <c r="S119" s="239" t="s">
        <v>140</v>
      </c>
      <c r="T119" s="240" t="s">
        <v>140</v>
      </c>
      <c r="U119" s="223">
        <v>0.32</v>
      </c>
      <c r="V119" s="223">
        <f>ROUND(E119*U119,2)</f>
        <v>11.91</v>
      </c>
      <c r="W119" s="223"/>
      <c r="X119" s="223" t="s">
        <v>141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142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9"/>
      <c r="B120" s="220"/>
      <c r="C120" s="258" t="s">
        <v>297</v>
      </c>
      <c r="D120" s="225"/>
      <c r="E120" s="226">
        <v>1.32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146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19"/>
      <c r="B121" s="220"/>
      <c r="C121" s="258" t="s">
        <v>298</v>
      </c>
      <c r="D121" s="225"/>
      <c r="E121" s="226">
        <v>5.4560000000000004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146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9"/>
      <c r="B122" s="220"/>
      <c r="C122" s="258" t="s">
        <v>299</v>
      </c>
      <c r="D122" s="225"/>
      <c r="E122" s="226">
        <v>2.0459999999999998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146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9"/>
      <c r="B123" s="220"/>
      <c r="C123" s="258" t="s">
        <v>300</v>
      </c>
      <c r="D123" s="225"/>
      <c r="E123" s="226">
        <v>17.864000000000001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146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9"/>
      <c r="B124" s="220"/>
      <c r="C124" s="258" t="s">
        <v>301</v>
      </c>
      <c r="D124" s="225"/>
      <c r="E124" s="226">
        <v>10.534000000000001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0.399999999999999" outlineLevel="1" x14ac:dyDescent="0.25">
      <c r="A125" s="234">
        <v>41</v>
      </c>
      <c r="B125" s="235" t="s">
        <v>302</v>
      </c>
      <c r="C125" s="256" t="s">
        <v>303</v>
      </c>
      <c r="D125" s="236" t="s">
        <v>138</v>
      </c>
      <c r="E125" s="237">
        <v>66.045000000000002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9" t="s">
        <v>284</v>
      </c>
      <c r="S125" s="239" t="s">
        <v>140</v>
      </c>
      <c r="T125" s="240" t="s">
        <v>140</v>
      </c>
      <c r="U125" s="223">
        <v>0.52600000000000002</v>
      </c>
      <c r="V125" s="223">
        <f>ROUND(E125*U125,2)</f>
        <v>34.74</v>
      </c>
      <c r="W125" s="223"/>
      <c r="X125" s="223" t="s">
        <v>141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142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19"/>
      <c r="B126" s="220"/>
      <c r="C126" s="258" t="s">
        <v>304</v>
      </c>
      <c r="D126" s="225"/>
      <c r="E126" s="226">
        <v>66.045000000000002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146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34">
        <v>42</v>
      </c>
      <c r="B127" s="235" t="s">
        <v>305</v>
      </c>
      <c r="C127" s="256" t="s">
        <v>306</v>
      </c>
      <c r="D127" s="236" t="s">
        <v>189</v>
      </c>
      <c r="E127" s="237">
        <v>0.54720000000000002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7">
        <v>2.16</v>
      </c>
      <c r="O127" s="237">
        <f>ROUND(E127*N127,2)</f>
        <v>1.18</v>
      </c>
      <c r="P127" s="237">
        <v>0</v>
      </c>
      <c r="Q127" s="237">
        <f>ROUND(E127*P127,2)</f>
        <v>0</v>
      </c>
      <c r="R127" s="239" t="s">
        <v>284</v>
      </c>
      <c r="S127" s="239" t="s">
        <v>140</v>
      </c>
      <c r="T127" s="240" t="s">
        <v>140</v>
      </c>
      <c r="U127" s="223">
        <v>1.085</v>
      </c>
      <c r="V127" s="223">
        <f>ROUND(E127*U127,2)</f>
        <v>0.59</v>
      </c>
      <c r="W127" s="223"/>
      <c r="X127" s="223" t="s">
        <v>141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142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9"/>
      <c r="B128" s="220"/>
      <c r="C128" s="258" t="s">
        <v>307</v>
      </c>
      <c r="D128" s="225"/>
      <c r="E128" s="226">
        <v>0.54720000000000002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146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34">
        <v>43</v>
      </c>
      <c r="B129" s="235" t="s">
        <v>308</v>
      </c>
      <c r="C129" s="256" t="s">
        <v>309</v>
      </c>
      <c r="D129" s="236" t="s">
        <v>189</v>
      </c>
      <c r="E129" s="237">
        <v>3.2162299999999999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7">
        <v>2.16</v>
      </c>
      <c r="O129" s="237">
        <f>ROUND(E129*N129,2)</f>
        <v>6.95</v>
      </c>
      <c r="P129" s="237">
        <v>0</v>
      </c>
      <c r="Q129" s="237">
        <f>ROUND(E129*P129,2)</f>
        <v>0</v>
      </c>
      <c r="R129" s="239" t="s">
        <v>284</v>
      </c>
      <c r="S129" s="239" t="s">
        <v>140</v>
      </c>
      <c r="T129" s="240" t="s">
        <v>140</v>
      </c>
      <c r="U129" s="223">
        <v>1.085</v>
      </c>
      <c r="V129" s="223">
        <f>ROUND(E129*U129,2)</f>
        <v>3.49</v>
      </c>
      <c r="W129" s="223"/>
      <c r="X129" s="223" t="s">
        <v>141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142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19"/>
      <c r="B130" s="220"/>
      <c r="C130" s="258" t="s">
        <v>310</v>
      </c>
      <c r="D130" s="225"/>
      <c r="E130" s="226">
        <v>3.2162299999999999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146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34">
        <v>44</v>
      </c>
      <c r="B131" s="235" t="s">
        <v>311</v>
      </c>
      <c r="C131" s="256" t="s">
        <v>312</v>
      </c>
      <c r="D131" s="236" t="s">
        <v>189</v>
      </c>
      <c r="E131" s="237">
        <v>0.105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7">
        <v>2.5249999999999999</v>
      </c>
      <c r="O131" s="237">
        <f>ROUND(E131*N131,2)</f>
        <v>0.27</v>
      </c>
      <c r="P131" s="237">
        <v>0</v>
      </c>
      <c r="Q131" s="237">
        <f>ROUND(E131*P131,2)</f>
        <v>0</v>
      </c>
      <c r="R131" s="239" t="s">
        <v>313</v>
      </c>
      <c r="S131" s="239" t="s">
        <v>140</v>
      </c>
      <c r="T131" s="240" t="s">
        <v>140</v>
      </c>
      <c r="U131" s="223">
        <v>0.48</v>
      </c>
      <c r="V131" s="223">
        <f>ROUND(E131*U131,2)</f>
        <v>0.05</v>
      </c>
      <c r="W131" s="223"/>
      <c r="X131" s="223" t="s">
        <v>141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142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57" t="s">
        <v>314</v>
      </c>
      <c r="D132" s="242"/>
      <c r="E132" s="242"/>
      <c r="F132" s="242"/>
      <c r="G132" s="242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144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19"/>
      <c r="B133" s="220"/>
      <c r="C133" s="258" t="s">
        <v>315</v>
      </c>
      <c r="D133" s="225"/>
      <c r="E133" s="226">
        <v>0.105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146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34">
        <v>45</v>
      </c>
      <c r="B134" s="235" t="s">
        <v>316</v>
      </c>
      <c r="C134" s="256" t="s">
        <v>317</v>
      </c>
      <c r="D134" s="236" t="s">
        <v>189</v>
      </c>
      <c r="E134" s="237">
        <v>0.54720000000000002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7">
        <v>2.5249999999999999</v>
      </c>
      <c r="O134" s="237">
        <f>ROUND(E134*N134,2)</f>
        <v>1.38</v>
      </c>
      <c r="P134" s="237">
        <v>0</v>
      </c>
      <c r="Q134" s="237">
        <f>ROUND(E134*P134,2)</f>
        <v>0</v>
      </c>
      <c r="R134" s="239" t="s">
        <v>313</v>
      </c>
      <c r="S134" s="239" t="s">
        <v>140</v>
      </c>
      <c r="T134" s="240" t="s">
        <v>140</v>
      </c>
      <c r="U134" s="223">
        <v>0.48</v>
      </c>
      <c r="V134" s="223">
        <f>ROUND(E134*U134,2)</f>
        <v>0.26</v>
      </c>
      <c r="W134" s="223"/>
      <c r="X134" s="223" t="s">
        <v>141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142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19"/>
      <c r="B135" s="220"/>
      <c r="C135" s="257" t="s">
        <v>314</v>
      </c>
      <c r="D135" s="242"/>
      <c r="E135" s="242"/>
      <c r="F135" s="242"/>
      <c r="G135" s="242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19"/>
      <c r="B136" s="220"/>
      <c r="C136" s="258" t="s">
        <v>307</v>
      </c>
      <c r="D136" s="225"/>
      <c r="E136" s="226">
        <v>0.54720000000000002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146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34">
        <v>46</v>
      </c>
      <c r="B137" s="235" t="s">
        <v>318</v>
      </c>
      <c r="C137" s="256" t="s">
        <v>319</v>
      </c>
      <c r="D137" s="236" t="s">
        <v>138</v>
      </c>
      <c r="E137" s="237">
        <v>1.337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7">
        <v>3.9199999999999999E-2</v>
      </c>
      <c r="O137" s="237">
        <f>ROUND(E137*N137,2)</f>
        <v>0.05</v>
      </c>
      <c r="P137" s="237">
        <v>0</v>
      </c>
      <c r="Q137" s="237">
        <f>ROUND(E137*P137,2)</f>
        <v>0</v>
      </c>
      <c r="R137" s="239" t="s">
        <v>313</v>
      </c>
      <c r="S137" s="239" t="s">
        <v>140</v>
      </c>
      <c r="T137" s="240" t="s">
        <v>140</v>
      </c>
      <c r="U137" s="223">
        <v>1.6</v>
      </c>
      <c r="V137" s="223">
        <f>ROUND(E137*U137,2)</f>
        <v>2.14</v>
      </c>
      <c r="W137" s="223"/>
      <c r="X137" s="223" t="s">
        <v>141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142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1" outlineLevel="1" x14ac:dyDescent="0.25">
      <c r="A138" s="219"/>
      <c r="B138" s="220"/>
      <c r="C138" s="257" t="s">
        <v>320</v>
      </c>
      <c r="D138" s="242"/>
      <c r="E138" s="242"/>
      <c r="F138" s="242"/>
      <c r="G138" s="242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144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41" t="str">
        <f>C138</f>
        <v>svislé nebo šikmé (odkloněné) , půdorysně přímé nebo zalomené, stěn základových desek ve volných nebo zapažených jámách, rýhách, šachtách, včetně případných vzpěr,</v>
      </c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58" t="s">
        <v>321</v>
      </c>
      <c r="D139" s="225"/>
      <c r="E139" s="226">
        <v>1.0920000000000001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146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19"/>
      <c r="B140" s="220"/>
      <c r="C140" s="258" t="s">
        <v>322</v>
      </c>
      <c r="D140" s="225"/>
      <c r="E140" s="226">
        <v>0.245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146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34">
        <v>47</v>
      </c>
      <c r="B141" s="235" t="s">
        <v>323</v>
      </c>
      <c r="C141" s="256" t="s">
        <v>324</v>
      </c>
      <c r="D141" s="236" t="s">
        <v>138</v>
      </c>
      <c r="E141" s="237">
        <v>1.337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9" t="s">
        <v>313</v>
      </c>
      <c r="S141" s="239" t="s">
        <v>140</v>
      </c>
      <c r="T141" s="240" t="s">
        <v>140</v>
      </c>
      <c r="U141" s="223">
        <v>0.32</v>
      </c>
      <c r="V141" s="223">
        <f>ROUND(E141*U141,2)</f>
        <v>0.43</v>
      </c>
      <c r="W141" s="223"/>
      <c r="X141" s="223" t="s">
        <v>141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142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1" outlineLevel="1" x14ac:dyDescent="0.25">
      <c r="A142" s="219"/>
      <c r="B142" s="220"/>
      <c r="C142" s="257" t="s">
        <v>320</v>
      </c>
      <c r="D142" s="242"/>
      <c r="E142" s="242"/>
      <c r="F142" s="242"/>
      <c r="G142" s="242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144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41" t="str">
        <f>C142</f>
        <v>svislé nebo šikmé (odkloněné) , půdorysně přímé nebo zalomené, stěn základových desek ve volných nebo zapažených jámách, rýhách, šachtách, včetně případných vzpěr,</v>
      </c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19"/>
      <c r="B143" s="220"/>
      <c r="C143" s="259" t="s">
        <v>325</v>
      </c>
      <c r="D143" s="243"/>
      <c r="E143" s="243"/>
      <c r="F143" s="243"/>
      <c r="G143" s="24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151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19"/>
      <c r="B144" s="220"/>
      <c r="C144" s="258" t="s">
        <v>326</v>
      </c>
      <c r="D144" s="225"/>
      <c r="E144" s="226">
        <v>1.337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146</v>
      </c>
      <c r="AH144" s="212">
        <v>5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34">
        <v>48</v>
      </c>
      <c r="B145" s="235" t="s">
        <v>327</v>
      </c>
      <c r="C145" s="256" t="s">
        <v>328</v>
      </c>
      <c r="D145" s="236" t="s">
        <v>280</v>
      </c>
      <c r="E145" s="237">
        <v>9.3299999999999998E-3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7">
        <v>1.0275300000000001</v>
      </c>
      <c r="O145" s="237">
        <f>ROUND(E145*N145,2)</f>
        <v>0.01</v>
      </c>
      <c r="P145" s="237">
        <v>0</v>
      </c>
      <c r="Q145" s="237">
        <f>ROUND(E145*P145,2)</f>
        <v>0</v>
      </c>
      <c r="R145" s="239" t="s">
        <v>313</v>
      </c>
      <c r="S145" s="239" t="s">
        <v>140</v>
      </c>
      <c r="T145" s="240" t="s">
        <v>140</v>
      </c>
      <c r="U145" s="223">
        <v>23.530999999999999</v>
      </c>
      <c r="V145" s="223">
        <f>ROUND(E145*U145,2)</f>
        <v>0.22</v>
      </c>
      <c r="W145" s="223"/>
      <c r="X145" s="223" t="s">
        <v>141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142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19"/>
      <c r="B146" s="220"/>
      <c r="C146" s="257" t="s">
        <v>329</v>
      </c>
      <c r="D146" s="242"/>
      <c r="E146" s="242"/>
      <c r="F146" s="242"/>
      <c r="G146" s="242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144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58" t="s">
        <v>330</v>
      </c>
      <c r="D147" s="225"/>
      <c r="E147" s="226">
        <v>9.3299999999999998E-3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146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0.399999999999999" outlineLevel="1" x14ac:dyDescent="0.25">
      <c r="A148" s="234">
        <v>49</v>
      </c>
      <c r="B148" s="235" t="s">
        <v>331</v>
      </c>
      <c r="C148" s="256" t="s">
        <v>332</v>
      </c>
      <c r="D148" s="236" t="s">
        <v>280</v>
      </c>
      <c r="E148" s="237">
        <v>4.6870000000000002E-2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1.0737399999999999</v>
      </c>
      <c r="O148" s="237">
        <f>ROUND(E148*N148,2)</f>
        <v>0.05</v>
      </c>
      <c r="P148" s="237">
        <v>0</v>
      </c>
      <c r="Q148" s="237">
        <f>ROUND(E148*P148,2)</f>
        <v>0</v>
      </c>
      <c r="R148" s="239" t="s">
        <v>313</v>
      </c>
      <c r="S148" s="239" t="s">
        <v>140</v>
      </c>
      <c r="T148" s="240" t="s">
        <v>140</v>
      </c>
      <c r="U148" s="223">
        <v>15.231</v>
      </c>
      <c r="V148" s="223">
        <f>ROUND(E148*U148,2)</f>
        <v>0.71</v>
      </c>
      <c r="W148" s="223"/>
      <c r="X148" s="223" t="s">
        <v>141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142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19"/>
      <c r="B149" s="220"/>
      <c r="C149" s="257" t="s">
        <v>329</v>
      </c>
      <c r="D149" s="242"/>
      <c r="E149" s="242"/>
      <c r="F149" s="242"/>
      <c r="G149" s="242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19"/>
      <c r="B150" s="220"/>
      <c r="C150" s="258" t="s">
        <v>333</v>
      </c>
      <c r="D150" s="225"/>
      <c r="E150" s="226">
        <v>3.8870000000000002E-2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146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58" t="s">
        <v>334</v>
      </c>
      <c r="D151" s="225"/>
      <c r="E151" s="226">
        <v>7.9900000000000006E-3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146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34">
        <v>50</v>
      </c>
      <c r="B152" s="235" t="s">
        <v>335</v>
      </c>
      <c r="C152" s="256" t="s">
        <v>336</v>
      </c>
      <c r="D152" s="236" t="s">
        <v>189</v>
      </c>
      <c r="E152" s="237">
        <v>0.441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7">
        <v>2.5249999999999999</v>
      </c>
      <c r="O152" s="237">
        <f>ROUND(E152*N152,2)</f>
        <v>1.1100000000000001</v>
      </c>
      <c r="P152" s="237">
        <v>0</v>
      </c>
      <c r="Q152" s="237">
        <f>ROUND(E152*P152,2)</f>
        <v>0</v>
      </c>
      <c r="R152" s="239" t="s">
        <v>313</v>
      </c>
      <c r="S152" s="239" t="s">
        <v>140</v>
      </c>
      <c r="T152" s="240" t="s">
        <v>140</v>
      </c>
      <c r="U152" s="223">
        <v>0.47699999999999998</v>
      </c>
      <c r="V152" s="223">
        <f>ROUND(E152*U152,2)</f>
        <v>0.21</v>
      </c>
      <c r="W152" s="223"/>
      <c r="X152" s="223" t="s">
        <v>141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142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19"/>
      <c r="B153" s="220"/>
      <c r="C153" s="260" t="s">
        <v>337</v>
      </c>
      <c r="D153" s="244"/>
      <c r="E153" s="244"/>
      <c r="F153" s="244"/>
      <c r="G153" s="244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151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19"/>
      <c r="B154" s="220"/>
      <c r="C154" s="258" t="s">
        <v>338</v>
      </c>
      <c r="D154" s="225"/>
      <c r="E154" s="226">
        <v>0.441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146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34">
        <v>51</v>
      </c>
      <c r="B155" s="235" t="s">
        <v>339</v>
      </c>
      <c r="C155" s="256" t="s">
        <v>340</v>
      </c>
      <c r="D155" s="236" t="s">
        <v>138</v>
      </c>
      <c r="E155" s="237">
        <v>5.04</v>
      </c>
      <c r="F155" s="238"/>
      <c r="G155" s="239">
        <f>ROUND(E155*F155,2)</f>
        <v>0</v>
      </c>
      <c r="H155" s="238"/>
      <c r="I155" s="239">
        <f>ROUND(E155*H155,2)</f>
        <v>0</v>
      </c>
      <c r="J155" s="238"/>
      <c r="K155" s="239">
        <f>ROUND(E155*J155,2)</f>
        <v>0</v>
      </c>
      <c r="L155" s="239">
        <v>21</v>
      </c>
      <c r="M155" s="239">
        <f>G155*(1+L155/100)</f>
        <v>0</v>
      </c>
      <c r="N155" s="237">
        <v>3.9199999999999999E-2</v>
      </c>
      <c r="O155" s="237">
        <f>ROUND(E155*N155,2)</f>
        <v>0.2</v>
      </c>
      <c r="P155" s="237">
        <v>0</v>
      </c>
      <c r="Q155" s="237">
        <f>ROUND(E155*P155,2)</f>
        <v>0</v>
      </c>
      <c r="R155" s="239" t="s">
        <v>313</v>
      </c>
      <c r="S155" s="239" t="s">
        <v>140</v>
      </c>
      <c r="T155" s="240" t="s">
        <v>140</v>
      </c>
      <c r="U155" s="223">
        <v>1.05</v>
      </c>
      <c r="V155" s="223">
        <f>ROUND(E155*U155,2)</f>
        <v>5.29</v>
      </c>
      <c r="W155" s="223"/>
      <c r="X155" s="223" t="s">
        <v>141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142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1" outlineLevel="1" x14ac:dyDescent="0.25">
      <c r="A156" s="219"/>
      <c r="B156" s="220"/>
      <c r="C156" s="257" t="s">
        <v>341</v>
      </c>
      <c r="D156" s="242"/>
      <c r="E156" s="242"/>
      <c r="F156" s="242"/>
      <c r="G156" s="242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144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41" t="str">
        <f>C156</f>
        <v>bednění svislé nebo šikmé (odkloněné), půdorysně přímé nebo zalomené, stěn základových patek ve volných nebo zapažených jámách, rýhách, šachtách, včetně případných vzpěr,</v>
      </c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19"/>
      <c r="B157" s="220"/>
      <c r="C157" s="258" t="s">
        <v>342</v>
      </c>
      <c r="D157" s="225"/>
      <c r="E157" s="226">
        <v>5.04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34">
        <v>52</v>
      </c>
      <c r="B158" s="235" t="s">
        <v>343</v>
      </c>
      <c r="C158" s="256" t="s">
        <v>344</v>
      </c>
      <c r="D158" s="236" t="s">
        <v>138</v>
      </c>
      <c r="E158" s="237">
        <v>5.04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9" t="s">
        <v>313</v>
      </c>
      <c r="S158" s="239" t="s">
        <v>140</v>
      </c>
      <c r="T158" s="240" t="s">
        <v>140</v>
      </c>
      <c r="U158" s="223">
        <v>0.32</v>
      </c>
      <c r="V158" s="223">
        <f>ROUND(E158*U158,2)</f>
        <v>1.61</v>
      </c>
      <c r="W158" s="223"/>
      <c r="X158" s="223" t="s">
        <v>141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142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1" outlineLevel="1" x14ac:dyDescent="0.25">
      <c r="A159" s="219"/>
      <c r="B159" s="220"/>
      <c r="C159" s="257" t="s">
        <v>341</v>
      </c>
      <c r="D159" s="242"/>
      <c r="E159" s="242"/>
      <c r="F159" s="242"/>
      <c r="G159" s="242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144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41" t="str">
        <f>C159</f>
        <v>bednění svislé nebo šikmé (odkloněné), půdorysně přímé nebo zalomené, stěn základových patek ve volných nebo zapažených jámách, rýhách, šachtách, včetně případných vzpěr,</v>
      </c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19"/>
      <c r="B160" s="220"/>
      <c r="C160" s="259" t="s">
        <v>345</v>
      </c>
      <c r="D160" s="243"/>
      <c r="E160" s="243"/>
      <c r="F160" s="243"/>
      <c r="G160" s="24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151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19"/>
      <c r="B161" s="220"/>
      <c r="C161" s="258" t="s">
        <v>346</v>
      </c>
      <c r="D161" s="225"/>
      <c r="E161" s="226">
        <v>5.04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146</v>
      </c>
      <c r="AH161" s="212">
        <v>5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34">
        <v>53</v>
      </c>
      <c r="B162" s="235" t="s">
        <v>347</v>
      </c>
      <c r="C162" s="256" t="s">
        <v>348</v>
      </c>
      <c r="D162" s="236" t="s">
        <v>349</v>
      </c>
      <c r="E162" s="237">
        <v>5.5484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7">
        <v>0.112</v>
      </c>
      <c r="O162" s="237">
        <f>ROUND(E162*N162,2)</f>
        <v>0.62</v>
      </c>
      <c r="P162" s="237">
        <v>0</v>
      </c>
      <c r="Q162" s="237">
        <f>ROUND(E162*P162,2)</f>
        <v>0</v>
      </c>
      <c r="R162" s="239"/>
      <c r="S162" s="239" t="s">
        <v>350</v>
      </c>
      <c r="T162" s="240" t="s">
        <v>351</v>
      </c>
      <c r="U162" s="223">
        <v>0</v>
      </c>
      <c r="V162" s="223">
        <f>ROUND(E162*U162,2)</f>
        <v>0</v>
      </c>
      <c r="W162" s="223"/>
      <c r="X162" s="223" t="s">
        <v>141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142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19"/>
      <c r="B163" s="220"/>
      <c r="C163" s="258" t="s">
        <v>297</v>
      </c>
      <c r="D163" s="225"/>
      <c r="E163" s="226">
        <v>1.32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146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19"/>
      <c r="B164" s="220"/>
      <c r="C164" s="258" t="s">
        <v>352</v>
      </c>
      <c r="D164" s="225"/>
      <c r="E164" s="226">
        <v>2.1823999999999999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146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5">
      <c r="A165" s="219"/>
      <c r="B165" s="220"/>
      <c r="C165" s="258" t="s">
        <v>299</v>
      </c>
      <c r="D165" s="225"/>
      <c r="E165" s="226">
        <v>2.0459999999999998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0.399999999999999" outlineLevel="1" x14ac:dyDescent="0.25">
      <c r="A166" s="234">
        <v>54</v>
      </c>
      <c r="B166" s="235" t="s">
        <v>353</v>
      </c>
      <c r="C166" s="256" t="s">
        <v>354</v>
      </c>
      <c r="D166" s="236" t="s">
        <v>174</v>
      </c>
      <c r="E166" s="237">
        <v>10.109400000000001</v>
      </c>
      <c r="F166" s="238"/>
      <c r="G166" s="239">
        <f>ROUND(E166*F166,2)</f>
        <v>0</v>
      </c>
      <c r="H166" s="238"/>
      <c r="I166" s="239">
        <f>ROUND(E166*H166,2)</f>
        <v>0</v>
      </c>
      <c r="J166" s="238"/>
      <c r="K166" s="239">
        <f>ROUND(E166*J166,2)</f>
        <v>0</v>
      </c>
      <c r="L166" s="239">
        <v>21</v>
      </c>
      <c r="M166" s="239">
        <f>G166*(1+L166/100)</f>
        <v>0</v>
      </c>
      <c r="N166" s="237">
        <v>4.8000000000000001E-4</v>
      </c>
      <c r="O166" s="237">
        <f>ROUND(E166*N166,2)</f>
        <v>0</v>
      </c>
      <c r="P166" s="237">
        <v>0</v>
      </c>
      <c r="Q166" s="237">
        <f>ROUND(E166*P166,2)</f>
        <v>0</v>
      </c>
      <c r="R166" s="239" t="s">
        <v>264</v>
      </c>
      <c r="S166" s="239" t="s">
        <v>140</v>
      </c>
      <c r="T166" s="240" t="s">
        <v>140</v>
      </c>
      <c r="U166" s="223">
        <v>0</v>
      </c>
      <c r="V166" s="223">
        <f>ROUND(E166*U166,2)</f>
        <v>0</v>
      </c>
      <c r="W166" s="223"/>
      <c r="X166" s="223" t="s">
        <v>265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266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19"/>
      <c r="B167" s="220"/>
      <c r="C167" s="258" t="s">
        <v>355</v>
      </c>
      <c r="D167" s="225"/>
      <c r="E167" s="226">
        <v>10.109400000000001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146</v>
      </c>
      <c r="AH167" s="212">
        <v>5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0.399999999999999" outlineLevel="1" x14ac:dyDescent="0.25">
      <c r="A168" s="234">
        <v>55</v>
      </c>
      <c r="B168" s="235" t="s">
        <v>356</v>
      </c>
      <c r="C168" s="256" t="s">
        <v>357</v>
      </c>
      <c r="D168" s="236" t="s">
        <v>138</v>
      </c>
      <c r="E168" s="237">
        <v>19.27515</v>
      </c>
      <c r="F168" s="238"/>
      <c r="G168" s="239">
        <f>ROUND(E168*F168,2)</f>
        <v>0</v>
      </c>
      <c r="H168" s="238"/>
      <c r="I168" s="239">
        <f>ROUND(E168*H168,2)</f>
        <v>0</v>
      </c>
      <c r="J168" s="238"/>
      <c r="K168" s="239">
        <f>ROUND(E168*J168,2)</f>
        <v>0</v>
      </c>
      <c r="L168" s="239">
        <v>21</v>
      </c>
      <c r="M168" s="239">
        <f>G168*(1+L168/100)</f>
        <v>0</v>
      </c>
      <c r="N168" s="237">
        <v>2.9999999999999997E-4</v>
      </c>
      <c r="O168" s="237">
        <f>ROUND(E168*N168,2)</f>
        <v>0.01</v>
      </c>
      <c r="P168" s="237">
        <v>0</v>
      </c>
      <c r="Q168" s="237">
        <f>ROUND(E168*P168,2)</f>
        <v>0</v>
      </c>
      <c r="R168" s="239" t="s">
        <v>264</v>
      </c>
      <c r="S168" s="239" t="s">
        <v>140</v>
      </c>
      <c r="T168" s="240" t="s">
        <v>140</v>
      </c>
      <c r="U168" s="223">
        <v>0</v>
      </c>
      <c r="V168" s="223">
        <f>ROUND(E168*U168,2)</f>
        <v>0</v>
      </c>
      <c r="W168" s="223"/>
      <c r="X168" s="223" t="s">
        <v>265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266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5">
      <c r="A169" s="219"/>
      <c r="B169" s="220"/>
      <c r="C169" s="258" t="s">
        <v>358</v>
      </c>
      <c r="D169" s="225"/>
      <c r="E169" s="226">
        <v>19.27515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146</v>
      </c>
      <c r="AH169" s="212">
        <v>5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5">
      <c r="A170" s="228" t="s">
        <v>134</v>
      </c>
      <c r="B170" s="229" t="s">
        <v>67</v>
      </c>
      <c r="C170" s="255" t="s">
        <v>68</v>
      </c>
      <c r="D170" s="230"/>
      <c r="E170" s="231"/>
      <c r="F170" s="232"/>
      <c r="G170" s="232">
        <f>SUMIF(AG171:AG180,"&lt;&gt;NOR",G171:G180)</f>
        <v>0</v>
      </c>
      <c r="H170" s="232"/>
      <c r="I170" s="232">
        <f>SUM(I171:I180)</f>
        <v>0</v>
      </c>
      <c r="J170" s="232"/>
      <c r="K170" s="232">
        <f>SUM(K171:K180)</f>
        <v>0</v>
      </c>
      <c r="L170" s="232"/>
      <c r="M170" s="232">
        <f>SUM(M171:M180)</f>
        <v>0</v>
      </c>
      <c r="N170" s="231"/>
      <c r="O170" s="231">
        <f>SUM(O171:O180)</f>
        <v>0.57000000000000006</v>
      </c>
      <c r="P170" s="231"/>
      <c r="Q170" s="231">
        <f>SUM(Q171:Q180)</f>
        <v>0</v>
      </c>
      <c r="R170" s="232"/>
      <c r="S170" s="232"/>
      <c r="T170" s="233"/>
      <c r="U170" s="227"/>
      <c r="V170" s="227">
        <f>SUM(V171:V180)</f>
        <v>22.14</v>
      </c>
      <c r="W170" s="227"/>
      <c r="X170" s="227"/>
      <c r="AG170" t="s">
        <v>135</v>
      </c>
    </row>
    <row r="171" spans="1:60" outlineLevel="1" x14ac:dyDescent="0.25">
      <c r="A171" s="234">
        <v>56</v>
      </c>
      <c r="B171" s="235" t="s">
        <v>359</v>
      </c>
      <c r="C171" s="256" t="s">
        <v>360</v>
      </c>
      <c r="D171" s="236" t="s">
        <v>138</v>
      </c>
      <c r="E171" s="237">
        <v>15.637</v>
      </c>
      <c r="F171" s="238"/>
      <c r="G171" s="239">
        <f>ROUND(E171*F171,2)</f>
        <v>0</v>
      </c>
      <c r="H171" s="238"/>
      <c r="I171" s="239">
        <f>ROUND(E171*H171,2)</f>
        <v>0</v>
      </c>
      <c r="J171" s="238"/>
      <c r="K171" s="239">
        <f>ROUND(E171*J171,2)</f>
        <v>0</v>
      </c>
      <c r="L171" s="239">
        <v>21</v>
      </c>
      <c r="M171" s="239">
        <f>G171*(1+L171/100)</f>
        <v>0</v>
      </c>
      <c r="N171" s="237">
        <v>1.89E-2</v>
      </c>
      <c r="O171" s="237">
        <f>ROUND(E171*N171,2)</f>
        <v>0.3</v>
      </c>
      <c r="P171" s="237">
        <v>0</v>
      </c>
      <c r="Q171" s="237">
        <f>ROUND(E171*P171,2)</f>
        <v>0</v>
      </c>
      <c r="R171" s="239" t="s">
        <v>361</v>
      </c>
      <c r="S171" s="239" t="s">
        <v>140</v>
      </c>
      <c r="T171" s="240" t="s">
        <v>140</v>
      </c>
      <c r="U171" s="223">
        <v>0.28999999999999998</v>
      </c>
      <c r="V171" s="223">
        <f>ROUND(E171*U171,2)</f>
        <v>4.53</v>
      </c>
      <c r="W171" s="223"/>
      <c r="X171" s="223" t="s">
        <v>141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142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19"/>
      <c r="B172" s="220"/>
      <c r="C172" s="258" t="s">
        <v>362</v>
      </c>
      <c r="D172" s="225"/>
      <c r="E172" s="226">
        <v>15.637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146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34">
        <v>57</v>
      </c>
      <c r="B173" s="235" t="s">
        <v>363</v>
      </c>
      <c r="C173" s="256" t="s">
        <v>364</v>
      </c>
      <c r="D173" s="236" t="s">
        <v>174</v>
      </c>
      <c r="E173" s="237">
        <v>8.4</v>
      </c>
      <c r="F173" s="238"/>
      <c r="G173" s="239">
        <f>ROUND(E173*F173,2)</f>
        <v>0</v>
      </c>
      <c r="H173" s="238"/>
      <c r="I173" s="239">
        <f>ROUND(E173*H173,2)</f>
        <v>0</v>
      </c>
      <c r="J173" s="238"/>
      <c r="K173" s="239">
        <f>ROUND(E173*J173,2)</f>
        <v>0</v>
      </c>
      <c r="L173" s="239">
        <v>21</v>
      </c>
      <c r="M173" s="239">
        <f>G173*(1+L173/100)</f>
        <v>0</v>
      </c>
      <c r="N173" s="237">
        <v>9.0000000000000006E-5</v>
      </c>
      <c r="O173" s="237">
        <f>ROUND(E173*N173,2)</f>
        <v>0</v>
      </c>
      <c r="P173" s="237">
        <v>0</v>
      </c>
      <c r="Q173" s="237">
        <f>ROUND(E173*P173,2)</f>
        <v>0</v>
      </c>
      <c r="R173" s="239" t="s">
        <v>361</v>
      </c>
      <c r="S173" s="239" t="s">
        <v>140</v>
      </c>
      <c r="T173" s="240" t="s">
        <v>140</v>
      </c>
      <c r="U173" s="223">
        <v>1.1399999999999999</v>
      </c>
      <c r="V173" s="223">
        <f>ROUND(E173*U173,2)</f>
        <v>9.58</v>
      </c>
      <c r="W173" s="223"/>
      <c r="X173" s="223" t="s">
        <v>141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142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1" outlineLevel="1" x14ac:dyDescent="0.25">
      <c r="A174" s="219"/>
      <c r="B174" s="220"/>
      <c r="C174" s="257" t="s">
        <v>365</v>
      </c>
      <c r="D174" s="242"/>
      <c r="E174" s="242"/>
      <c r="F174" s="242"/>
      <c r="G174" s="242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144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41" t="str">
        <f>C174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19"/>
      <c r="B175" s="220"/>
      <c r="C175" s="258" t="s">
        <v>366</v>
      </c>
      <c r="D175" s="225"/>
      <c r="E175" s="226">
        <v>8.4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146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34">
        <v>58</v>
      </c>
      <c r="B176" s="235" t="s">
        <v>367</v>
      </c>
      <c r="C176" s="256" t="s">
        <v>368</v>
      </c>
      <c r="D176" s="236" t="s">
        <v>138</v>
      </c>
      <c r="E176" s="237">
        <v>5.6840000000000002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7">
        <v>4.7120000000000002E-2</v>
      </c>
      <c r="O176" s="237">
        <f>ROUND(E176*N176,2)</f>
        <v>0.27</v>
      </c>
      <c r="P176" s="237">
        <v>0</v>
      </c>
      <c r="Q176" s="237">
        <f>ROUND(E176*P176,2)</f>
        <v>0</v>
      </c>
      <c r="R176" s="239"/>
      <c r="S176" s="239" t="s">
        <v>350</v>
      </c>
      <c r="T176" s="240" t="s">
        <v>351</v>
      </c>
      <c r="U176" s="223">
        <v>1.4119999999999999</v>
      </c>
      <c r="V176" s="223">
        <f>ROUND(E176*U176,2)</f>
        <v>8.0299999999999994</v>
      </c>
      <c r="W176" s="223"/>
      <c r="X176" s="223" t="s">
        <v>141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142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19"/>
      <c r="B177" s="220"/>
      <c r="C177" s="258" t="s">
        <v>369</v>
      </c>
      <c r="D177" s="225"/>
      <c r="E177" s="226">
        <v>5.6840000000000002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34">
        <v>59</v>
      </c>
      <c r="B178" s="235" t="s">
        <v>370</v>
      </c>
      <c r="C178" s="256" t="s">
        <v>371</v>
      </c>
      <c r="D178" s="236" t="s">
        <v>349</v>
      </c>
      <c r="E178" s="237">
        <v>15.637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7">
        <v>0</v>
      </c>
      <c r="O178" s="237">
        <f>ROUND(E178*N178,2)</f>
        <v>0</v>
      </c>
      <c r="P178" s="237">
        <v>0</v>
      </c>
      <c r="Q178" s="237">
        <f>ROUND(E178*P178,2)</f>
        <v>0</v>
      </c>
      <c r="R178" s="239"/>
      <c r="S178" s="239" t="s">
        <v>350</v>
      </c>
      <c r="T178" s="240" t="s">
        <v>351</v>
      </c>
      <c r="U178" s="223">
        <v>0</v>
      </c>
      <c r="V178" s="223">
        <f>ROUND(E178*U178,2)</f>
        <v>0</v>
      </c>
      <c r="W178" s="223"/>
      <c r="X178" s="223" t="s">
        <v>141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142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5">
      <c r="A179" s="219"/>
      <c r="B179" s="220"/>
      <c r="C179" s="258" t="s">
        <v>372</v>
      </c>
      <c r="D179" s="225"/>
      <c r="E179" s="226">
        <v>15.637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146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45">
        <v>60</v>
      </c>
      <c r="B180" s="246" t="s">
        <v>373</v>
      </c>
      <c r="C180" s="261" t="s">
        <v>374</v>
      </c>
      <c r="D180" s="247" t="s">
        <v>375</v>
      </c>
      <c r="E180" s="248">
        <v>10</v>
      </c>
      <c r="F180" s="249"/>
      <c r="G180" s="250">
        <f>ROUND(E180*F180,2)</f>
        <v>0</v>
      </c>
      <c r="H180" s="249"/>
      <c r="I180" s="250">
        <f>ROUND(E180*H180,2)</f>
        <v>0</v>
      </c>
      <c r="J180" s="249"/>
      <c r="K180" s="250">
        <f>ROUND(E180*J180,2)</f>
        <v>0</v>
      </c>
      <c r="L180" s="250">
        <v>21</v>
      </c>
      <c r="M180" s="250">
        <f>G180*(1+L180/100)</f>
        <v>0</v>
      </c>
      <c r="N180" s="248">
        <v>0</v>
      </c>
      <c r="O180" s="248">
        <f>ROUND(E180*N180,2)</f>
        <v>0</v>
      </c>
      <c r="P180" s="248">
        <v>0</v>
      </c>
      <c r="Q180" s="248">
        <f>ROUND(E180*P180,2)</f>
        <v>0</v>
      </c>
      <c r="R180" s="250"/>
      <c r="S180" s="250" t="s">
        <v>350</v>
      </c>
      <c r="T180" s="251" t="s">
        <v>351</v>
      </c>
      <c r="U180" s="223">
        <v>0</v>
      </c>
      <c r="V180" s="223">
        <f>ROUND(E180*U180,2)</f>
        <v>0</v>
      </c>
      <c r="W180" s="223"/>
      <c r="X180" s="223" t="s">
        <v>265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266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5">
      <c r="A181" s="228" t="s">
        <v>134</v>
      </c>
      <c r="B181" s="229" t="s">
        <v>69</v>
      </c>
      <c r="C181" s="255" t="s">
        <v>70</v>
      </c>
      <c r="D181" s="230"/>
      <c r="E181" s="231"/>
      <c r="F181" s="232"/>
      <c r="G181" s="232">
        <f>SUMIF(AG182:AG191,"&lt;&gt;NOR",G182:G191)</f>
        <v>0</v>
      </c>
      <c r="H181" s="232"/>
      <c r="I181" s="232">
        <f>SUM(I182:I191)</f>
        <v>0</v>
      </c>
      <c r="J181" s="232"/>
      <c r="K181" s="232">
        <f>SUM(K182:K191)</f>
        <v>0</v>
      </c>
      <c r="L181" s="232"/>
      <c r="M181" s="232">
        <f>SUM(M182:M191)</f>
        <v>0</v>
      </c>
      <c r="N181" s="231"/>
      <c r="O181" s="231">
        <f>SUM(O182:O191)</f>
        <v>7.34</v>
      </c>
      <c r="P181" s="231"/>
      <c r="Q181" s="231">
        <f>SUM(Q182:Q191)</f>
        <v>0</v>
      </c>
      <c r="R181" s="232"/>
      <c r="S181" s="232"/>
      <c r="T181" s="233"/>
      <c r="U181" s="227"/>
      <c r="V181" s="227">
        <f>SUM(V182:V191)</f>
        <v>87.56</v>
      </c>
      <c r="W181" s="227"/>
      <c r="X181" s="227"/>
      <c r="AG181" t="s">
        <v>135</v>
      </c>
    </row>
    <row r="182" spans="1:60" outlineLevel="1" x14ac:dyDescent="0.25">
      <c r="A182" s="234">
        <v>61</v>
      </c>
      <c r="B182" s="235" t="s">
        <v>376</v>
      </c>
      <c r="C182" s="256" t="s">
        <v>377</v>
      </c>
      <c r="D182" s="236" t="s">
        <v>138</v>
      </c>
      <c r="E182" s="237">
        <v>21.441500000000001</v>
      </c>
      <c r="F182" s="238"/>
      <c r="G182" s="239">
        <f>ROUND(E182*F182,2)</f>
        <v>0</v>
      </c>
      <c r="H182" s="238"/>
      <c r="I182" s="239">
        <f>ROUND(E182*H182,2)</f>
        <v>0</v>
      </c>
      <c r="J182" s="238"/>
      <c r="K182" s="239">
        <f>ROUND(E182*J182,2)</f>
        <v>0</v>
      </c>
      <c r="L182" s="239">
        <v>21</v>
      </c>
      <c r="M182" s="239">
        <f>G182*(1+L182/100)</f>
        <v>0</v>
      </c>
      <c r="N182" s="237">
        <v>0.20266000000000001</v>
      </c>
      <c r="O182" s="237">
        <f>ROUND(E182*N182,2)</f>
        <v>4.3499999999999996</v>
      </c>
      <c r="P182" s="237">
        <v>0</v>
      </c>
      <c r="Q182" s="237">
        <f>ROUND(E182*P182,2)</f>
        <v>0</v>
      </c>
      <c r="R182" s="239" t="s">
        <v>378</v>
      </c>
      <c r="S182" s="239" t="s">
        <v>140</v>
      </c>
      <c r="T182" s="240" t="s">
        <v>140</v>
      </c>
      <c r="U182" s="223">
        <v>3.6999999999999998E-2</v>
      </c>
      <c r="V182" s="223">
        <f>ROUND(E182*U182,2)</f>
        <v>0.79</v>
      </c>
      <c r="W182" s="223"/>
      <c r="X182" s="223" t="s">
        <v>141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142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5">
      <c r="A183" s="219"/>
      <c r="B183" s="220"/>
      <c r="C183" s="260" t="s">
        <v>379</v>
      </c>
      <c r="D183" s="244"/>
      <c r="E183" s="244"/>
      <c r="F183" s="244"/>
      <c r="G183" s="244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151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19"/>
      <c r="B184" s="220"/>
      <c r="C184" s="258" t="s">
        <v>380</v>
      </c>
      <c r="D184" s="225"/>
      <c r="E184" s="226">
        <v>21.441500000000001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146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34">
        <v>62</v>
      </c>
      <c r="B185" s="235" t="s">
        <v>381</v>
      </c>
      <c r="C185" s="256" t="s">
        <v>382</v>
      </c>
      <c r="D185" s="236" t="s">
        <v>138</v>
      </c>
      <c r="E185" s="237">
        <v>3.6640000000000001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7">
        <v>0.21251999999999999</v>
      </c>
      <c r="O185" s="237">
        <f>ROUND(E185*N185,2)</f>
        <v>0.78</v>
      </c>
      <c r="P185" s="237">
        <v>0</v>
      </c>
      <c r="Q185" s="237">
        <f>ROUND(E185*P185,2)</f>
        <v>0</v>
      </c>
      <c r="R185" s="239" t="s">
        <v>378</v>
      </c>
      <c r="S185" s="239" t="s">
        <v>140</v>
      </c>
      <c r="T185" s="240" t="s">
        <v>140</v>
      </c>
      <c r="U185" s="223">
        <v>0.17799999999999999</v>
      </c>
      <c r="V185" s="223">
        <f>ROUND(E185*U185,2)</f>
        <v>0.65</v>
      </c>
      <c r="W185" s="223"/>
      <c r="X185" s="223" t="s">
        <v>141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142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19"/>
      <c r="B186" s="220"/>
      <c r="C186" s="260" t="s">
        <v>379</v>
      </c>
      <c r="D186" s="244"/>
      <c r="E186" s="244"/>
      <c r="F186" s="244"/>
      <c r="G186" s="244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151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19"/>
      <c r="B187" s="220"/>
      <c r="C187" s="258" t="s">
        <v>383</v>
      </c>
      <c r="D187" s="225"/>
      <c r="E187" s="226">
        <v>3.6640000000000001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5">
      <c r="A188" s="234">
        <v>63</v>
      </c>
      <c r="B188" s="235" t="s">
        <v>384</v>
      </c>
      <c r="C188" s="256" t="s">
        <v>385</v>
      </c>
      <c r="D188" s="236" t="s">
        <v>349</v>
      </c>
      <c r="E188" s="237">
        <v>66.045000000000002</v>
      </c>
      <c r="F188" s="238"/>
      <c r="G188" s="239">
        <f>ROUND(E188*F188,2)</f>
        <v>0</v>
      </c>
      <c r="H188" s="238"/>
      <c r="I188" s="239">
        <f>ROUND(E188*H188,2)</f>
        <v>0</v>
      </c>
      <c r="J188" s="238"/>
      <c r="K188" s="239">
        <f>ROUND(E188*J188,2)</f>
        <v>0</v>
      </c>
      <c r="L188" s="239">
        <v>21</v>
      </c>
      <c r="M188" s="239">
        <f>G188*(1+L188/100)</f>
        <v>0</v>
      </c>
      <c r="N188" s="237">
        <v>0</v>
      </c>
      <c r="O188" s="237">
        <f>ROUND(E188*N188,2)</f>
        <v>0</v>
      </c>
      <c r="P188" s="237">
        <v>0</v>
      </c>
      <c r="Q188" s="237">
        <f>ROUND(E188*P188,2)</f>
        <v>0</v>
      </c>
      <c r="R188" s="239"/>
      <c r="S188" s="239" t="s">
        <v>350</v>
      </c>
      <c r="T188" s="240" t="s">
        <v>351</v>
      </c>
      <c r="U188" s="223">
        <v>0</v>
      </c>
      <c r="V188" s="223">
        <f>ROUND(E188*U188,2)</f>
        <v>0</v>
      </c>
      <c r="W188" s="223"/>
      <c r="X188" s="223" t="s">
        <v>141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142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19"/>
      <c r="B189" s="220"/>
      <c r="C189" s="258" t="s">
        <v>304</v>
      </c>
      <c r="D189" s="225"/>
      <c r="E189" s="226">
        <v>66.045000000000002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146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34">
        <v>64</v>
      </c>
      <c r="B190" s="235" t="s">
        <v>386</v>
      </c>
      <c r="C190" s="256" t="s">
        <v>387</v>
      </c>
      <c r="D190" s="236" t="s">
        <v>174</v>
      </c>
      <c r="E190" s="237">
        <v>63.84</v>
      </c>
      <c r="F190" s="238"/>
      <c r="G190" s="239">
        <f>ROUND(E190*F190,2)</f>
        <v>0</v>
      </c>
      <c r="H190" s="238"/>
      <c r="I190" s="239">
        <f>ROUND(E190*H190,2)</f>
        <v>0</v>
      </c>
      <c r="J190" s="238"/>
      <c r="K190" s="239">
        <f>ROUND(E190*J190,2)</f>
        <v>0</v>
      </c>
      <c r="L190" s="239">
        <v>21</v>
      </c>
      <c r="M190" s="239">
        <f>G190*(1+L190/100)</f>
        <v>0</v>
      </c>
      <c r="N190" s="237">
        <v>3.4610000000000002E-2</v>
      </c>
      <c r="O190" s="237">
        <f>ROUND(E190*N190,2)</f>
        <v>2.21</v>
      </c>
      <c r="P190" s="237">
        <v>0</v>
      </c>
      <c r="Q190" s="237">
        <f>ROUND(E190*P190,2)</f>
        <v>0</v>
      </c>
      <c r="R190" s="239"/>
      <c r="S190" s="239" t="s">
        <v>350</v>
      </c>
      <c r="T190" s="240" t="s">
        <v>351</v>
      </c>
      <c r="U190" s="223">
        <v>1.349</v>
      </c>
      <c r="V190" s="223">
        <f>ROUND(E190*U190,2)</f>
        <v>86.12</v>
      </c>
      <c r="W190" s="223"/>
      <c r="X190" s="223" t="s">
        <v>141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142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19"/>
      <c r="B191" s="220"/>
      <c r="C191" s="258" t="s">
        <v>388</v>
      </c>
      <c r="D191" s="225"/>
      <c r="E191" s="226">
        <v>63.84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146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x14ac:dyDescent="0.25">
      <c r="A192" s="228" t="s">
        <v>134</v>
      </c>
      <c r="B192" s="229" t="s">
        <v>71</v>
      </c>
      <c r="C192" s="255" t="s">
        <v>72</v>
      </c>
      <c r="D192" s="230"/>
      <c r="E192" s="231"/>
      <c r="F192" s="232"/>
      <c r="G192" s="232">
        <f>SUMIF(AG193:AG234,"&lt;&gt;NOR",G193:G234)</f>
        <v>0</v>
      </c>
      <c r="H192" s="232"/>
      <c r="I192" s="232">
        <f>SUM(I193:I234)</f>
        <v>0</v>
      </c>
      <c r="J192" s="232"/>
      <c r="K192" s="232">
        <f>SUM(K193:K234)</f>
        <v>0</v>
      </c>
      <c r="L192" s="232"/>
      <c r="M192" s="232">
        <f>SUM(M193:M234)</f>
        <v>0</v>
      </c>
      <c r="N192" s="231"/>
      <c r="O192" s="231">
        <f>SUM(O193:O234)</f>
        <v>64.41</v>
      </c>
      <c r="P192" s="231"/>
      <c r="Q192" s="231">
        <f>SUM(Q193:Q234)</f>
        <v>0</v>
      </c>
      <c r="R192" s="232"/>
      <c r="S192" s="232"/>
      <c r="T192" s="233"/>
      <c r="U192" s="227"/>
      <c r="V192" s="227">
        <f>SUM(V193:V234)</f>
        <v>57.980000000000011</v>
      </c>
      <c r="W192" s="227"/>
      <c r="X192" s="227"/>
      <c r="AG192" t="s">
        <v>135</v>
      </c>
    </row>
    <row r="193" spans="1:60" ht="20.399999999999999" outlineLevel="1" x14ac:dyDescent="0.25">
      <c r="A193" s="234">
        <v>65</v>
      </c>
      <c r="B193" s="235" t="s">
        <v>389</v>
      </c>
      <c r="C193" s="256" t="s">
        <v>390</v>
      </c>
      <c r="D193" s="236" t="s">
        <v>138</v>
      </c>
      <c r="E193" s="237">
        <v>48.7</v>
      </c>
      <c r="F193" s="238"/>
      <c r="G193" s="239">
        <f>ROUND(E193*F193,2)</f>
        <v>0</v>
      </c>
      <c r="H193" s="238"/>
      <c r="I193" s="239">
        <f>ROUND(E193*H193,2)</f>
        <v>0</v>
      </c>
      <c r="J193" s="238"/>
      <c r="K193" s="239">
        <f>ROUND(E193*J193,2)</f>
        <v>0</v>
      </c>
      <c r="L193" s="239">
        <v>21</v>
      </c>
      <c r="M193" s="239">
        <f>G193*(1+L193/100)</f>
        <v>0</v>
      </c>
      <c r="N193" s="237">
        <v>0.29899999999999999</v>
      </c>
      <c r="O193" s="237">
        <f>ROUND(E193*N193,2)</f>
        <v>14.56</v>
      </c>
      <c r="P193" s="237">
        <v>0</v>
      </c>
      <c r="Q193" s="237">
        <f>ROUND(E193*P193,2)</f>
        <v>0</v>
      </c>
      <c r="R193" s="239" t="s">
        <v>155</v>
      </c>
      <c r="S193" s="239" t="s">
        <v>140</v>
      </c>
      <c r="T193" s="240" t="s">
        <v>140</v>
      </c>
      <c r="U193" s="223">
        <v>2.5999999999999999E-2</v>
      </c>
      <c r="V193" s="223">
        <f>ROUND(E193*U193,2)</f>
        <v>1.27</v>
      </c>
      <c r="W193" s="223"/>
      <c r="X193" s="223" t="s">
        <v>141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142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19"/>
      <c r="B194" s="220"/>
      <c r="C194" s="258" t="s">
        <v>391</v>
      </c>
      <c r="D194" s="225"/>
      <c r="E194" s="226">
        <v>48.7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146</v>
      </c>
      <c r="AH194" s="212">
        <v>5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0.399999999999999" outlineLevel="1" x14ac:dyDescent="0.25">
      <c r="A195" s="234">
        <v>66</v>
      </c>
      <c r="B195" s="235" t="s">
        <v>392</v>
      </c>
      <c r="C195" s="256" t="s">
        <v>393</v>
      </c>
      <c r="D195" s="236" t="s">
        <v>138</v>
      </c>
      <c r="E195" s="237">
        <v>69.7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7">
        <v>0.34499999999999997</v>
      </c>
      <c r="O195" s="237">
        <f>ROUND(E195*N195,2)</f>
        <v>24.05</v>
      </c>
      <c r="P195" s="237">
        <v>0</v>
      </c>
      <c r="Q195" s="237">
        <f>ROUND(E195*P195,2)</f>
        <v>0</v>
      </c>
      <c r="R195" s="239" t="s">
        <v>155</v>
      </c>
      <c r="S195" s="239" t="s">
        <v>140</v>
      </c>
      <c r="T195" s="240" t="s">
        <v>140</v>
      </c>
      <c r="U195" s="223">
        <v>2.5999999999999999E-2</v>
      </c>
      <c r="V195" s="223">
        <f>ROUND(E195*U195,2)</f>
        <v>1.81</v>
      </c>
      <c r="W195" s="223"/>
      <c r="X195" s="223" t="s">
        <v>141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142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19"/>
      <c r="B196" s="220"/>
      <c r="C196" s="258" t="s">
        <v>394</v>
      </c>
      <c r="D196" s="225"/>
      <c r="E196" s="226">
        <v>21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146</v>
      </c>
      <c r="AH196" s="212">
        <v>5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5">
      <c r="A197" s="219"/>
      <c r="B197" s="220"/>
      <c r="C197" s="258" t="s">
        <v>391</v>
      </c>
      <c r="D197" s="225"/>
      <c r="E197" s="226">
        <v>48.7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146</v>
      </c>
      <c r="AH197" s="212">
        <v>5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0.399999999999999" outlineLevel="1" x14ac:dyDescent="0.25">
      <c r="A198" s="234">
        <v>67</v>
      </c>
      <c r="B198" s="235" t="s">
        <v>395</v>
      </c>
      <c r="C198" s="256" t="s">
        <v>396</v>
      </c>
      <c r="D198" s="236" t="s">
        <v>138</v>
      </c>
      <c r="E198" s="237">
        <v>21</v>
      </c>
      <c r="F198" s="238"/>
      <c r="G198" s="239">
        <f>ROUND(E198*F198,2)</f>
        <v>0</v>
      </c>
      <c r="H198" s="238"/>
      <c r="I198" s="239">
        <f>ROUND(E198*H198,2)</f>
        <v>0</v>
      </c>
      <c r="J198" s="238"/>
      <c r="K198" s="239">
        <f>ROUND(E198*J198,2)</f>
        <v>0</v>
      </c>
      <c r="L198" s="239">
        <v>21</v>
      </c>
      <c r="M198" s="239">
        <f>G198*(1+L198/100)</f>
        <v>0</v>
      </c>
      <c r="N198" s="237">
        <v>0.46</v>
      </c>
      <c r="O198" s="237">
        <f>ROUND(E198*N198,2)</f>
        <v>9.66</v>
      </c>
      <c r="P198" s="237">
        <v>0</v>
      </c>
      <c r="Q198" s="237">
        <f>ROUND(E198*P198,2)</f>
        <v>0</v>
      </c>
      <c r="R198" s="239" t="s">
        <v>155</v>
      </c>
      <c r="S198" s="239" t="s">
        <v>140</v>
      </c>
      <c r="T198" s="240" t="s">
        <v>140</v>
      </c>
      <c r="U198" s="223">
        <v>2.9000000000000001E-2</v>
      </c>
      <c r="V198" s="223">
        <f>ROUND(E198*U198,2)</f>
        <v>0.61</v>
      </c>
      <c r="W198" s="223"/>
      <c r="X198" s="223" t="s">
        <v>141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142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19"/>
      <c r="B199" s="220"/>
      <c r="C199" s="258" t="s">
        <v>394</v>
      </c>
      <c r="D199" s="225"/>
      <c r="E199" s="226">
        <v>21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146</v>
      </c>
      <c r="AH199" s="212">
        <v>5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34">
        <v>68</v>
      </c>
      <c r="B200" s="235" t="s">
        <v>397</v>
      </c>
      <c r="C200" s="256" t="s">
        <v>398</v>
      </c>
      <c r="D200" s="236" t="s">
        <v>280</v>
      </c>
      <c r="E200" s="237">
        <v>0.95645000000000002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7">
        <v>1.1000000000000001</v>
      </c>
      <c r="O200" s="237">
        <f>ROUND(E200*N200,2)</f>
        <v>1.05</v>
      </c>
      <c r="P200" s="237">
        <v>0</v>
      </c>
      <c r="Q200" s="237">
        <f>ROUND(E200*P200,2)</f>
        <v>0</v>
      </c>
      <c r="R200" s="239" t="s">
        <v>155</v>
      </c>
      <c r="S200" s="239" t="s">
        <v>140</v>
      </c>
      <c r="T200" s="240" t="s">
        <v>140</v>
      </c>
      <c r="U200" s="223">
        <v>0.16300000000000001</v>
      </c>
      <c r="V200" s="223">
        <f>ROUND(E200*U200,2)</f>
        <v>0.16</v>
      </c>
      <c r="W200" s="223"/>
      <c r="X200" s="223" t="s">
        <v>141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142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5">
      <c r="A201" s="219"/>
      <c r="B201" s="220"/>
      <c r="C201" s="257" t="s">
        <v>399</v>
      </c>
      <c r="D201" s="242"/>
      <c r="E201" s="242"/>
      <c r="F201" s="242"/>
      <c r="G201" s="242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144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19"/>
      <c r="B202" s="220"/>
      <c r="C202" s="258" t="s">
        <v>400</v>
      </c>
      <c r="D202" s="225"/>
      <c r="E202" s="226">
        <v>0.95645000000000002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5">
      <c r="A203" s="234">
        <v>69</v>
      </c>
      <c r="B203" s="235" t="s">
        <v>401</v>
      </c>
      <c r="C203" s="256" t="s">
        <v>402</v>
      </c>
      <c r="D203" s="236" t="s">
        <v>280</v>
      </c>
      <c r="E203" s="237">
        <v>0.44140000000000001</v>
      </c>
      <c r="F203" s="238"/>
      <c r="G203" s="239">
        <f>ROUND(E203*F203,2)</f>
        <v>0</v>
      </c>
      <c r="H203" s="238"/>
      <c r="I203" s="239">
        <f>ROUND(E203*H203,2)</f>
        <v>0</v>
      </c>
      <c r="J203" s="238"/>
      <c r="K203" s="239">
        <f>ROUND(E203*J203,2)</f>
        <v>0</v>
      </c>
      <c r="L203" s="239">
        <v>21</v>
      </c>
      <c r="M203" s="239">
        <f>G203*(1+L203/100)</f>
        <v>0</v>
      </c>
      <c r="N203" s="237">
        <v>1</v>
      </c>
      <c r="O203" s="237">
        <f>ROUND(E203*N203,2)</f>
        <v>0.44</v>
      </c>
      <c r="P203" s="237">
        <v>0</v>
      </c>
      <c r="Q203" s="237">
        <f>ROUND(E203*P203,2)</f>
        <v>0</v>
      </c>
      <c r="R203" s="239" t="s">
        <v>155</v>
      </c>
      <c r="S203" s="239" t="s">
        <v>140</v>
      </c>
      <c r="T203" s="240" t="s">
        <v>140</v>
      </c>
      <c r="U203" s="223">
        <v>0.40600000000000003</v>
      </c>
      <c r="V203" s="223">
        <f>ROUND(E203*U203,2)</f>
        <v>0.18</v>
      </c>
      <c r="W203" s="223"/>
      <c r="X203" s="223" t="s">
        <v>141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142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19"/>
      <c r="B204" s="220"/>
      <c r="C204" s="257" t="s">
        <v>399</v>
      </c>
      <c r="D204" s="242"/>
      <c r="E204" s="242"/>
      <c r="F204" s="242"/>
      <c r="G204" s="242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144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19"/>
      <c r="B205" s="220"/>
      <c r="C205" s="258" t="s">
        <v>403</v>
      </c>
      <c r="D205" s="225"/>
      <c r="E205" s="226">
        <v>0.44140000000000001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146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0.399999999999999" outlineLevel="1" x14ac:dyDescent="0.25">
      <c r="A206" s="234">
        <v>70</v>
      </c>
      <c r="B206" s="235" t="s">
        <v>404</v>
      </c>
      <c r="C206" s="256" t="s">
        <v>405</v>
      </c>
      <c r="D206" s="236" t="s">
        <v>138</v>
      </c>
      <c r="E206" s="237">
        <v>2.46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7">
        <v>0.10255</v>
      </c>
      <c r="O206" s="237">
        <f>ROUND(E206*N206,2)</f>
        <v>0.25</v>
      </c>
      <c r="P206" s="237">
        <v>0</v>
      </c>
      <c r="Q206" s="237">
        <f>ROUND(E206*P206,2)</f>
        <v>0</v>
      </c>
      <c r="R206" s="239" t="s">
        <v>155</v>
      </c>
      <c r="S206" s="239" t="s">
        <v>140</v>
      </c>
      <c r="T206" s="240" t="s">
        <v>140</v>
      </c>
      <c r="U206" s="223">
        <v>0.19500000000000001</v>
      </c>
      <c r="V206" s="223">
        <f>ROUND(E206*U206,2)</f>
        <v>0.48</v>
      </c>
      <c r="W206" s="223"/>
      <c r="X206" s="223" t="s">
        <v>141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142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19"/>
      <c r="B207" s="220"/>
      <c r="C207" s="258" t="s">
        <v>406</v>
      </c>
      <c r="D207" s="225"/>
      <c r="E207" s="226">
        <v>2.46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146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5">
      <c r="A208" s="234">
        <v>71</v>
      </c>
      <c r="B208" s="235" t="s">
        <v>407</v>
      </c>
      <c r="C208" s="256" t="s">
        <v>408</v>
      </c>
      <c r="D208" s="236" t="s">
        <v>138</v>
      </c>
      <c r="E208" s="237">
        <v>21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7">
        <v>7.3899999999999993E-2</v>
      </c>
      <c r="O208" s="237">
        <f>ROUND(E208*N208,2)</f>
        <v>1.55</v>
      </c>
      <c r="P208" s="237">
        <v>0</v>
      </c>
      <c r="Q208" s="237">
        <f>ROUND(E208*P208,2)</f>
        <v>0</v>
      </c>
      <c r="R208" s="239" t="s">
        <v>155</v>
      </c>
      <c r="S208" s="239" t="s">
        <v>140</v>
      </c>
      <c r="T208" s="240" t="s">
        <v>140</v>
      </c>
      <c r="U208" s="223">
        <v>0.45200000000000001</v>
      </c>
      <c r="V208" s="223">
        <f>ROUND(E208*U208,2)</f>
        <v>9.49</v>
      </c>
      <c r="W208" s="223"/>
      <c r="X208" s="223" t="s">
        <v>141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142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1" outlineLevel="1" x14ac:dyDescent="0.25">
      <c r="A209" s="219"/>
      <c r="B209" s="220"/>
      <c r="C209" s="257" t="s">
        <v>409</v>
      </c>
      <c r="D209" s="242"/>
      <c r="E209" s="242"/>
      <c r="F209" s="242"/>
      <c r="G209" s="242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144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41" t="str">
        <f>C209</f>
        <v>s provedením lože z kameniva drceného, s vyplněním spár, s dvojitým hutněním a se smetením přebytečného materiálu na krajnici. S dodáním hmot pro lože a výplň spár.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19"/>
      <c r="B210" s="220"/>
      <c r="C210" s="258" t="s">
        <v>410</v>
      </c>
      <c r="D210" s="225"/>
      <c r="E210" s="226">
        <v>21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146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34">
        <v>72</v>
      </c>
      <c r="B211" s="235" t="s">
        <v>407</v>
      </c>
      <c r="C211" s="256" t="s">
        <v>408</v>
      </c>
      <c r="D211" s="236" t="s">
        <v>138</v>
      </c>
      <c r="E211" s="237">
        <v>48.7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21</v>
      </c>
      <c r="M211" s="239">
        <f>G211*(1+L211/100)</f>
        <v>0</v>
      </c>
      <c r="N211" s="237">
        <v>7.3899999999999993E-2</v>
      </c>
      <c r="O211" s="237">
        <f>ROUND(E211*N211,2)</f>
        <v>3.6</v>
      </c>
      <c r="P211" s="237">
        <v>0</v>
      </c>
      <c r="Q211" s="237">
        <f>ROUND(E211*P211,2)</f>
        <v>0</v>
      </c>
      <c r="R211" s="239" t="s">
        <v>155</v>
      </c>
      <c r="S211" s="239" t="s">
        <v>140</v>
      </c>
      <c r="T211" s="240" t="s">
        <v>140</v>
      </c>
      <c r="U211" s="223">
        <v>0.45200000000000001</v>
      </c>
      <c r="V211" s="223">
        <f>ROUND(E211*U211,2)</f>
        <v>22.01</v>
      </c>
      <c r="W211" s="223"/>
      <c r="X211" s="223" t="s">
        <v>141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142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1" outlineLevel="1" x14ac:dyDescent="0.25">
      <c r="A212" s="219"/>
      <c r="B212" s="220"/>
      <c r="C212" s="257" t="s">
        <v>409</v>
      </c>
      <c r="D212" s="242"/>
      <c r="E212" s="242"/>
      <c r="F212" s="242"/>
      <c r="G212" s="242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144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41" t="str">
        <f>C212</f>
        <v>s provedením lože z kameniva drceného, s vyplněním spár, s dvojitým hutněním a se smetením přebytečného materiálu na krajnici. S dodáním hmot pro lože a výplň spár.</v>
      </c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19"/>
      <c r="B213" s="220"/>
      <c r="C213" s="258" t="s">
        <v>411</v>
      </c>
      <c r="D213" s="225"/>
      <c r="E213" s="226">
        <v>48.7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146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34">
        <v>73</v>
      </c>
      <c r="B214" s="235" t="s">
        <v>412</v>
      </c>
      <c r="C214" s="256" t="s">
        <v>413</v>
      </c>
      <c r="D214" s="236" t="s">
        <v>174</v>
      </c>
      <c r="E214" s="237">
        <v>50.15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21</v>
      </c>
      <c r="M214" s="239">
        <f>G214*(1+L214/100)</f>
        <v>0</v>
      </c>
      <c r="N214" s="237">
        <v>3.3E-4</v>
      </c>
      <c r="O214" s="237">
        <f>ROUND(E214*N214,2)</f>
        <v>0.02</v>
      </c>
      <c r="P214" s="237">
        <v>0</v>
      </c>
      <c r="Q214" s="237">
        <f>ROUND(E214*P214,2)</f>
        <v>0</v>
      </c>
      <c r="R214" s="239" t="s">
        <v>155</v>
      </c>
      <c r="S214" s="239" t="s">
        <v>140</v>
      </c>
      <c r="T214" s="240" t="s">
        <v>140</v>
      </c>
      <c r="U214" s="223">
        <v>0.41</v>
      </c>
      <c r="V214" s="223">
        <f>ROUND(E214*U214,2)</f>
        <v>20.56</v>
      </c>
      <c r="W214" s="223"/>
      <c r="X214" s="223" t="s">
        <v>141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142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19"/>
      <c r="B215" s="220"/>
      <c r="C215" s="258" t="s">
        <v>414</v>
      </c>
      <c r="D215" s="225"/>
      <c r="E215" s="226">
        <v>33.15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146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19"/>
      <c r="B216" s="220"/>
      <c r="C216" s="258" t="s">
        <v>415</v>
      </c>
      <c r="D216" s="225"/>
      <c r="E216" s="226">
        <v>17</v>
      </c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146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30.6" outlineLevel="1" x14ac:dyDescent="0.25">
      <c r="A217" s="234">
        <v>74</v>
      </c>
      <c r="B217" s="235" t="s">
        <v>416</v>
      </c>
      <c r="C217" s="256" t="s">
        <v>417</v>
      </c>
      <c r="D217" s="236" t="s">
        <v>242</v>
      </c>
      <c r="E217" s="237">
        <v>3</v>
      </c>
      <c r="F217" s="238"/>
      <c r="G217" s="239">
        <f>ROUND(E217*F217,2)</f>
        <v>0</v>
      </c>
      <c r="H217" s="238"/>
      <c r="I217" s="239">
        <f>ROUND(E217*H217,2)</f>
        <v>0</v>
      </c>
      <c r="J217" s="238"/>
      <c r="K217" s="239">
        <f>ROUND(E217*J217,2)</f>
        <v>0</v>
      </c>
      <c r="L217" s="239">
        <v>21</v>
      </c>
      <c r="M217" s="239">
        <f>G217*(1+L217/100)</f>
        <v>0</v>
      </c>
      <c r="N217" s="237">
        <v>0.11813</v>
      </c>
      <c r="O217" s="237">
        <f>ROUND(E217*N217,2)</f>
        <v>0.35</v>
      </c>
      <c r="P217" s="237">
        <v>0</v>
      </c>
      <c r="Q217" s="237">
        <f>ROUND(E217*P217,2)</f>
        <v>0</v>
      </c>
      <c r="R217" s="239" t="s">
        <v>155</v>
      </c>
      <c r="S217" s="239" t="s">
        <v>140</v>
      </c>
      <c r="T217" s="240" t="s">
        <v>140</v>
      </c>
      <c r="U217" s="223">
        <v>0.24782000000000001</v>
      </c>
      <c r="V217" s="223">
        <f>ROUND(E217*U217,2)</f>
        <v>0.74</v>
      </c>
      <c r="W217" s="223"/>
      <c r="X217" s="223" t="s">
        <v>141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142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5">
      <c r="A218" s="219"/>
      <c r="B218" s="220"/>
      <c r="C218" s="260" t="s">
        <v>418</v>
      </c>
      <c r="D218" s="244"/>
      <c r="E218" s="244"/>
      <c r="F218" s="244"/>
      <c r="G218" s="244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151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5">
      <c r="A219" s="219"/>
      <c r="B219" s="220"/>
      <c r="C219" s="258" t="s">
        <v>419</v>
      </c>
      <c r="D219" s="225"/>
      <c r="E219" s="226">
        <v>3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146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30.6" outlineLevel="1" x14ac:dyDescent="0.25">
      <c r="A220" s="234">
        <v>75</v>
      </c>
      <c r="B220" s="235" t="s">
        <v>420</v>
      </c>
      <c r="C220" s="256" t="s">
        <v>421</v>
      </c>
      <c r="D220" s="236" t="s">
        <v>242</v>
      </c>
      <c r="E220" s="237">
        <v>1</v>
      </c>
      <c r="F220" s="238"/>
      <c r="G220" s="239">
        <f>ROUND(E220*F220,2)</f>
        <v>0</v>
      </c>
      <c r="H220" s="238"/>
      <c r="I220" s="239">
        <f>ROUND(E220*H220,2)</f>
        <v>0</v>
      </c>
      <c r="J220" s="238"/>
      <c r="K220" s="239">
        <f>ROUND(E220*J220,2)</f>
        <v>0</v>
      </c>
      <c r="L220" s="239">
        <v>21</v>
      </c>
      <c r="M220" s="239">
        <f>G220*(1+L220/100)</f>
        <v>0</v>
      </c>
      <c r="N220" s="237">
        <v>6.0589999999999998E-2</v>
      </c>
      <c r="O220" s="237">
        <f>ROUND(E220*N220,2)</f>
        <v>0.06</v>
      </c>
      <c r="P220" s="237">
        <v>0</v>
      </c>
      <c r="Q220" s="237">
        <f>ROUND(E220*P220,2)</f>
        <v>0</v>
      </c>
      <c r="R220" s="239" t="s">
        <v>155</v>
      </c>
      <c r="S220" s="239" t="s">
        <v>140</v>
      </c>
      <c r="T220" s="240" t="s">
        <v>140</v>
      </c>
      <c r="U220" s="223">
        <v>0.24782000000000001</v>
      </c>
      <c r="V220" s="223">
        <f>ROUND(E220*U220,2)</f>
        <v>0.25</v>
      </c>
      <c r="W220" s="223"/>
      <c r="X220" s="223" t="s">
        <v>141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142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19"/>
      <c r="B221" s="220"/>
      <c r="C221" s="260" t="s">
        <v>418</v>
      </c>
      <c r="D221" s="244"/>
      <c r="E221" s="244"/>
      <c r="F221" s="244"/>
      <c r="G221" s="244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151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19"/>
      <c r="B222" s="220"/>
      <c r="C222" s="258" t="s">
        <v>422</v>
      </c>
      <c r="D222" s="225"/>
      <c r="E222" s="226">
        <v>1</v>
      </c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146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0.399999999999999" outlineLevel="1" x14ac:dyDescent="0.25">
      <c r="A223" s="234">
        <v>76</v>
      </c>
      <c r="B223" s="235" t="s">
        <v>423</v>
      </c>
      <c r="C223" s="256" t="s">
        <v>424</v>
      </c>
      <c r="D223" s="236" t="s">
        <v>242</v>
      </c>
      <c r="E223" s="237">
        <v>1</v>
      </c>
      <c r="F223" s="238"/>
      <c r="G223" s="239">
        <f>ROUND(E223*F223,2)</f>
        <v>0</v>
      </c>
      <c r="H223" s="238"/>
      <c r="I223" s="239">
        <f>ROUND(E223*H223,2)</f>
        <v>0</v>
      </c>
      <c r="J223" s="238"/>
      <c r="K223" s="239">
        <f>ROUND(E223*J223,2)</f>
        <v>0</v>
      </c>
      <c r="L223" s="239">
        <v>21</v>
      </c>
      <c r="M223" s="239">
        <f>G223*(1+L223/100)</f>
        <v>0</v>
      </c>
      <c r="N223" s="237">
        <v>6.3000000000000003E-4</v>
      </c>
      <c r="O223" s="237">
        <f>ROUND(E223*N223,2)</f>
        <v>0</v>
      </c>
      <c r="P223" s="237">
        <v>0</v>
      </c>
      <c r="Q223" s="237">
        <f>ROUND(E223*P223,2)</f>
        <v>0</v>
      </c>
      <c r="R223" s="239" t="s">
        <v>155</v>
      </c>
      <c r="S223" s="239" t="s">
        <v>140</v>
      </c>
      <c r="T223" s="240" t="s">
        <v>140</v>
      </c>
      <c r="U223" s="223">
        <v>0.02</v>
      </c>
      <c r="V223" s="223">
        <f>ROUND(E223*U223,2)</f>
        <v>0.02</v>
      </c>
      <c r="W223" s="223"/>
      <c r="X223" s="223" t="s">
        <v>141</v>
      </c>
      <c r="Y223" s="212"/>
      <c r="Z223" s="212"/>
      <c r="AA223" s="212"/>
      <c r="AB223" s="212"/>
      <c r="AC223" s="212"/>
      <c r="AD223" s="212"/>
      <c r="AE223" s="212"/>
      <c r="AF223" s="212"/>
      <c r="AG223" s="212" t="s">
        <v>142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5">
      <c r="A224" s="219"/>
      <c r="B224" s="220"/>
      <c r="C224" s="258" t="s">
        <v>422</v>
      </c>
      <c r="D224" s="225"/>
      <c r="E224" s="226">
        <v>1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146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0.399999999999999" outlineLevel="1" x14ac:dyDescent="0.25">
      <c r="A225" s="234">
        <v>77</v>
      </c>
      <c r="B225" s="235" t="s">
        <v>425</v>
      </c>
      <c r="C225" s="256" t="s">
        <v>426</v>
      </c>
      <c r="D225" s="236" t="s">
        <v>242</v>
      </c>
      <c r="E225" s="237">
        <v>3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2.31E-3</v>
      </c>
      <c r="O225" s="237">
        <f>ROUND(E225*N225,2)</f>
        <v>0.01</v>
      </c>
      <c r="P225" s="237">
        <v>0</v>
      </c>
      <c r="Q225" s="237">
        <f>ROUND(E225*P225,2)</f>
        <v>0</v>
      </c>
      <c r="R225" s="239" t="s">
        <v>155</v>
      </c>
      <c r="S225" s="239" t="s">
        <v>140</v>
      </c>
      <c r="T225" s="240" t="s">
        <v>140</v>
      </c>
      <c r="U225" s="223">
        <v>0.05</v>
      </c>
      <c r="V225" s="223">
        <f>ROUND(E225*U225,2)</f>
        <v>0.15</v>
      </c>
      <c r="W225" s="223"/>
      <c r="X225" s="223" t="s">
        <v>141</v>
      </c>
      <c r="Y225" s="212"/>
      <c r="Z225" s="212"/>
      <c r="AA225" s="212"/>
      <c r="AB225" s="212"/>
      <c r="AC225" s="212"/>
      <c r="AD225" s="212"/>
      <c r="AE225" s="212"/>
      <c r="AF225" s="212"/>
      <c r="AG225" s="212" t="s">
        <v>142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19"/>
      <c r="B226" s="220"/>
      <c r="C226" s="258" t="s">
        <v>419</v>
      </c>
      <c r="D226" s="225"/>
      <c r="E226" s="226">
        <v>3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146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0.399999999999999" outlineLevel="1" x14ac:dyDescent="0.25">
      <c r="A227" s="234">
        <v>78</v>
      </c>
      <c r="B227" s="235" t="s">
        <v>427</v>
      </c>
      <c r="C227" s="256" t="s">
        <v>428</v>
      </c>
      <c r="D227" s="236" t="s">
        <v>242</v>
      </c>
      <c r="E227" s="237">
        <v>1</v>
      </c>
      <c r="F227" s="238"/>
      <c r="G227" s="239">
        <f>ROUND(E227*F227,2)</f>
        <v>0</v>
      </c>
      <c r="H227" s="238"/>
      <c r="I227" s="239">
        <f>ROUND(E227*H227,2)</f>
        <v>0</v>
      </c>
      <c r="J227" s="238"/>
      <c r="K227" s="239">
        <f>ROUND(E227*J227,2)</f>
        <v>0</v>
      </c>
      <c r="L227" s="239">
        <v>21</v>
      </c>
      <c r="M227" s="239">
        <f>G227*(1+L227/100)</f>
        <v>0</v>
      </c>
      <c r="N227" s="237">
        <v>1.16E-3</v>
      </c>
      <c r="O227" s="237">
        <f>ROUND(E227*N227,2)</f>
        <v>0</v>
      </c>
      <c r="P227" s="237">
        <v>0</v>
      </c>
      <c r="Q227" s="237">
        <f>ROUND(E227*P227,2)</f>
        <v>0</v>
      </c>
      <c r="R227" s="239" t="s">
        <v>155</v>
      </c>
      <c r="S227" s="239" t="s">
        <v>140</v>
      </c>
      <c r="T227" s="240" t="s">
        <v>140</v>
      </c>
      <c r="U227" s="223">
        <v>0.05</v>
      </c>
      <c r="V227" s="223">
        <f>ROUND(E227*U227,2)</f>
        <v>0.05</v>
      </c>
      <c r="W227" s="223"/>
      <c r="X227" s="223" t="s">
        <v>141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142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19"/>
      <c r="B228" s="220"/>
      <c r="C228" s="258" t="s">
        <v>422</v>
      </c>
      <c r="D228" s="225"/>
      <c r="E228" s="226">
        <v>1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0.399999999999999" outlineLevel="1" x14ac:dyDescent="0.25">
      <c r="A229" s="234">
        <v>79</v>
      </c>
      <c r="B229" s="235" t="s">
        <v>429</v>
      </c>
      <c r="C229" s="256" t="s">
        <v>430</v>
      </c>
      <c r="D229" s="236" t="s">
        <v>242</v>
      </c>
      <c r="E229" s="237">
        <v>4</v>
      </c>
      <c r="F229" s="238"/>
      <c r="G229" s="239">
        <f>ROUND(E229*F229,2)</f>
        <v>0</v>
      </c>
      <c r="H229" s="238"/>
      <c r="I229" s="239">
        <f>ROUND(E229*H229,2)</f>
        <v>0</v>
      </c>
      <c r="J229" s="238"/>
      <c r="K229" s="239">
        <f>ROUND(E229*J229,2)</f>
        <v>0</v>
      </c>
      <c r="L229" s="239">
        <v>21</v>
      </c>
      <c r="M229" s="239">
        <f>G229*(1+L229/100)</f>
        <v>0</v>
      </c>
      <c r="N229" s="237">
        <v>2.1000000000000001E-4</v>
      </c>
      <c r="O229" s="237">
        <f>ROUND(E229*N229,2)</f>
        <v>0</v>
      </c>
      <c r="P229" s="237">
        <v>0</v>
      </c>
      <c r="Q229" s="237">
        <f>ROUND(E229*P229,2)</f>
        <v>0</v>
      </c>
      <c r="R229" s="239" t="s">
        <v>155</v>
      </c>
      <c r="S229" s="239" t="s">
        <v>140</v>
      </c>
      <c r="T229" s="240" t="s">
        <v>140</v>
      </c>
      <c r="U229" s="223">
        <v>0.05</v>
      </c>
      <c r="V229" s="223">
        <f>ROUND(E229*U229,2)</f>
        <v>0.2</v>
      </c>
      <c r="W229" s="223"/>
      <c r="X229" s="223" t="s">
        <v>141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142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5">
      <c r="A230" s="219"/>
      <c r="B230" s="220"/>
      <c r="C230" s="258" t="s">
        <v>431</v>
      </c>
      <c r="D230" s="225"/>
      <c r="E230" s="226">
        <v>4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146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34">
        <v>80</v>
      </c>
      <c r="B231" s="235" t="s">
        <v>432</v>
      </c>
      <c r="C231" s="256" t="s">
        <v>433</v>
      </c>
      <c r="D231" s="236" t="s">
        <v>138</v>
      </c>
      <c r="E231" s="237">
        <v>50.161000000000001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21</v>
      </c>
      <c r="M231" s="239">
        <f>G231*(1+L231/100)</f>
        <v>0</v>
      </c>
      <c r="N231" s="237">
        <v>0.129</v>
      </c>
      <c r="O231" s="237">
        <f>ROUND(E231*N231,2)</f>
        <v>6.47</v>
      </c>
      <c r="P231" s="237">
        <v>0</v>
      </c>
      <c r="Q231" s="237">
        <f>ROUND(E231*P231,2)</f>
        <v>0</v>
      </c>
      <c r="R231" s="239" t="s">
        <v>264</v>
      </c>
      <c r="S231" s="239" t="s">
        <v>140</v>
      </c>
      <c r="T231" s="240" t="s">
        <v>140</v>
      </c>
      <c r="U231" s="223">
        <v>0</v>
      </c>
      <c r="V231" s="223">
        <f>ROUND(E231*U231,2)</f>
        <v>0</v>
      </c>
      <c r="W231" s="223"/>
      <c r="X231" s="223" t="s">
        <v>265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266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19"/>
      <c r="B232" s="220"/>
      <c r="C232" s="258" t="s">
        <v>434</v>
      </c>
      <c r="D232" s="225"/>
      <c r="E232" s="226">
        <v>50.161000000000001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146</v>
      </c>
      <c r="AH232" s="212">
        <v>5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0.399999999999999" outlineLevel="1" x14ac:dyDescent="0.25">
      <c r="A233" s="234">
        <v>81</v>
      </c>
      <c r="B233" s="235" t="s">
        <v>435</v>
      </c>
      <c r="C233" s="256" t="s">
        <v>436</v>
      </c>
      <c r="D233" s="236" t="s">
        <v>138</v>
      </c>
      <c r="E233" s="237">
        <v>21.63</v>
      </c>
      <c r="F233" s="238"/>
      <c r="G233" s="239">
        <f>ROUND(E233*F233,2)</f>
        <v>0</v>
      </c>
      <c r="H233" s="238"/>
      <c r="I233" s="239">
        <f>ROUND(E233*H233,2)</f>
        <v>0</v>
      </c>
      <c r="J233" s="238"/>
      <c r="K233" s="239">
        <f>ROUND(E233*J233,2)</f>
        <v>0</v>
      </c>
      <c r="L233" s="239">
        <v>21</v>
      </c>
      <c r="M233" s="239">
        <f>G233*(1+L233/100)</f>
        <v>0</v>
      </c>
      <c r="N233" s="237">
        <v>0.10833</v>
      </c>
      <c r="O233" s="237">
        <f>ROUND(E233*N233,2)</f>
        <v>2.34</v>
      </c>
      <c r="P233" s="237">
        <v>0</v>
      </c>
      <c r="Q233" s="237">
        <f>ROUND(E233*P233,2)</f>
        <v>0</v>
      </c>
      <c r="R233" s="239" t="s">
        <v>264</v>
      </c>
      <c r="S233" s="239" t="s">
        <v>140</v>
      </c>
      <c r="T233" s="240" t="s">
        <v>140</v>
      </c>
      <c r="U233" s="223">
        <v>0</v>
      </c>
      <c r="V233" s="223">
        <f>ROUND(E233*U233,2)</f>
        <v>0</v>
      </c>
      <c r="W233" s="223"/>
      <c r="X233" s="223" t="s">
        <v>265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266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19"/>
      <c r="B234" s="220"/>
      <c r="C234" s="258" t="s">
        <v>437</v>
      </c>
      <c r="D234" s="225"/>
      <c r="E234" s="226">
        <v>21.63</v>
      </c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146</v>
      </c>
      <c r="AH234" s="212">
        <v>5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25">
      <c r="A235" s="228" t="s">
        <v>134</v>
      </c>
      <c r="B235" s="229" t="s">
        <v>73</v>
      </c>
      <c r="C235" s="255" t="s">
        <v>74</v>
      </c>
      <c r="D235" s="230"/>
      <c r="E235" s="231"/>
      <c r="F235" s="232"/>
      <c r="G235" s="232">
        <f>SUMIF(AG236:AG246,"&lt;&gt;NOR",G236:G246)</f>
        <v>0</v>
      </c>
      <c r="H235" s="232"/>
      <c r="I235" s="232">
        <f>SUM(I236:I246)</f>
        <v>0</v>
      </c>
      <c r="J235" s="232"/>
      <c r="K235" s="232">
        <f>SUM(K236:K246)</f>
        <v>0</v>
      </c>
      <c r="L235" s="232"/>
      <c r="M235" s="232">
        <f>SUM(M236:M246)</f>
        <v>0</v>
      </c>
      <c r="N235" s="231"/>
      <c r="O235" s="231">
        <f>SUM(O236:O246)</f>
        <v>0.43000000000000005</v>
      </c>
      <c r="P235" s="231"/>
      <c r="Q235" s="231">
        <f>SUM(Q236:Q246)</f>
        <v>0</v>
      </c>
      <c r="R235" s="232"/>
      <c r="S235" s="232"/>
      <c r="T235" s="233"/>
      <c r="U235" s="227"/>
      <c r="V235" s="227">
        <f>SUM(V236:V246)</f>
        <v>29.93</v>
      </c>
      <c r="W235" s="227"/>
      <c r="X235" s="227"/>
      <c r="AG235" t="s">
        <v>135</v>
      </c>
    </row>
    <row r="236" spans="1:60" outlineLevel="1" x14ac:dyDescent="0.25">
      <c r="A236" s="234">
        <v>82</v>
      </c>
      <c r="B236" s="235" t="s">
        <v>438</v>
      </c>
      <c r="C236" s="256" t="s">
        <v>439</v>
      </c>
      <c r="D236" s="236" t="s">
        <v>138</v>
      </c>
      <c r="E236" s="237">
        <v>8.9320000000000004</v>
      </c>
      <c r="F236" s="238"/>
      <c r="G236" s="239">
        <f>ROUND(E236*F236,2)</f>
        <v>0</v>
      </c>
      <c r="H236" s="238"/>
      <c r="I236" s="239">
        <f>ROUND(E236*H236,2)</f>
        <v>0</v>
      </c>
      <c r="J236" s="238"/>
      <c r="K236" s="239">
        <f>ROUND(E236*J236,2)</f>
        <v>0</v>
      </c>
      <c r="L236" s="239">
        <v>21</v>
      </c>
      <c r="M236" s="239">
        <f>G236*(1+L236/100)</f>
        <v>0</v>
      </c>
      <c r="N236" s="237">
        <v>0</v>
      </c>
      <c r="O236" s="237">
        <f>ROUND(E236*N236,2)</f>
        <v>0</v>
      </c>
      <c r="P236" s="237">
        <v>0</v>
      </c>
      <c r="Q236" s="237">
        <f>ROUND(E236*P236,2)</f>
        <v>0</v>
      </c>
      <c r="R236" s="239" t="s">
        <v>313</v>
      </c>
      <c r="S236" s="239" t="s">
        <v>140</v>
      </c>
      <c r="T236" s="240" t="s">
        <v>140</v>
      </c>
      <c r="U236" s="223">
        <v>0.43</v>
      </c>
      <c r="V236" s="223">
        <f>ROUND(E236*U236,2)</f>
        <v>3.84</v>
      </c>
      <c r="W236" s="223"/>
      <c r="X236" s="223" t="s">
        <v>141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142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19"/>
      <c r="B237" s="220"/>
      <c r="C237" s="258" t="s">
        <v>440</v>
      </c>
      <c r="D237" s="225"/>
      <c r="E237" s="226">
        <v>8.9320000000000004</v>
      </c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146</v>
      </c>
      <c r="AH237" s="212">
        <v>5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34">
        <v>83</v>
      </c>
      <c r="B238" s="235" t="s">
        <v>441</v>
      </c>
      <c r="C238" s="256" t="s">
        <v>442</v>
      </c>
      <c r="D238" s="236" t="s">
        <v>174</v>
      </c>
      <c r="E238" s="237">
        <v>27.81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21</v>
      </c>
      <c r="M238" s="239">
        <f>G238*(1+L238/100)</f>
        <v>0</v>
      </c>
      <c r="N238" s="237">
        <v>1E-4</v>
      </c>
      <c r="O238" s="237">
        <f>ROUND(E238*N238,2)</f>
        <v>0</v>
      </c>
      <c r="P238" s="237">
        <v>0</v>
      </c>
      <c r="Q238" s="237">
        <f>ROUND(E238*P238,2)</f>
        <v>0</v>
      </c>
      <c r="R238" s="239"/>
      <c r="S238" s="239" t="s">
        <v>350</v>
      </c>
      <c r="T238" s="240" t="s">
        <v>351</v>
      </c>
      <c r="U238" s="223">
        <v>5.5E-2</v>
      </c>
      <c r="V238" s="223">
        <f>ROUND(E238*U238,2)</f>
        <v>1.53</v>
      </c>
      <c r="W238" s="223"/>
      <c r="X238" s="223" t="s">
        <v>141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142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19"/>
      <c r="B239" s="220"/>
      <c r="C239" s="258" t="s">
        <v>443</v>
      </c>
      <c r="D239" s="225"/>
      <c r="E239" s="226">
        <v>9.43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146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19"/>
      <c r="B240" s="220"/>
      <c r="C240" s="258" t="s">
        <v>444</v>
      </c>
      <c r="D240" s="225"/>
      <c r="E240" s="226">
        <v>8.23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146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19"/>
      <c r="B241" s="220"/>
      <c r="C241" s="258" t="s">
        <v>445</v>
      </c>
      <c r="D241" s="225"/>
      <c r="E241" s="226">
        <v>3.35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146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19"/>
      <c r="B242" s="220"/>
      <c r="C242" s="258" t="s">
        <v>446</v>
      </c>
      <c r="D242" s="225"/>
      <c r="E242" s="226">
        <v>6.8</v>
      </c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146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0.399999999999999" outlineLevel="1" x14ac:dyDescent="0.25">
      <c r="A243" s="234">
        <v>84</v>
      </c>
      <c r="B243" s="235" t="s">
        <v>447</v>
      </c>
      <c r="C243" s="256" t="s">
        <v>448</v>
      </c>
      <c r="D243" s="236" t="s">
        <v>138</v>
      </c>
      <c r="E243" s="237">
        <v>10.476000000000001</v>
      </c>
      <c r="F243" s="238"/>
      <c r="G243" s="239">
        <f>ROUND(E243*F243,2)</f>
        <v>0</v>
      </c>
      <c r="H243" s="238"/>
      <c r="I243" s="239">
        <f>ROUND(E243*H243,2)</f>
        <v>0</v>
      </c>
      <c r="J243" s="238"/>
      <c r="K243" s="239">
        <f>ROUND(E243*J243,2)</f>
        <v>0</v>
      </c>
      <c r="L243" s="239">
        <v>21</v>
      </c>
      <c r="M243" s="239">
        <f>G243*(1+L243/100)</f>
        <v>0</v>
      </c>
      <c r="N243" s="237">
        <v>2.214E-2</v>
      </c>
      <c r="O243" s="237">
        <f>ROUND(E243*N243,2)</f>
        <v>0.23</v>
      </c>
      <c r="P243" s="237">
        <v>0</v>
      </c>
      <c r="Q243" s="237">
        <f>ROUND(E243*P243,2)</f>
        <v>0</v>
      </c>
      <c r="R243" s="239"/>
      <c r="S243" s="239" t="s">
        <v>350</v>
      </c>
      <c r="T243" s="240" t="s">
        <v>351</v>
      </c>
      <c r="U243" s="223">
        <v>1.248</v>
      </c>
      <c r="V243" s="223">
        <f>ROUND(E243*U243,2)</f>
        <v>13.07</v>
      </c>
      <c r="W243" s="223"/>
      <c r="X243" s="223" t="s">
        <v>141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142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5">
      <c r="A244" s="219"/>
      <c r="B244" s="220"/>
      <c r="C244" s="258" t="s">
        <v>449</v>
      </c>
      <c r="D244" s="225"/>
      <c r="E244" s="226">
        <v>10.476000000000001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146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0.399999999999999" outlineLevel="1" x14ac:dyDescent="0.25">
      <c r="A245" s="234">
        <v>85</v>
      </c>
      <c r="B245" s="235" t="s">
        <v>450</v>
      </c>
      <c r="C245" s="256" t="s">
        <v>451</v>
      </c>
      <c r="D245" s="236" t="s">
        <v>138</v>
      </c>
      <c r="E245" s="237">
        <v>9.2040000000000006</v>
      </c>
      <c r="F245" s="238"/>
      <c r="G245" s="239">
        <f>ROUND(E245*F245,2)</f>
        <v>0</v>
      </c>
      <c r="H245" s="238"/>
      <c r="I245" s="239">
        <f>ROUND(E245*H245,2)</f>
        <v>0</v>
      </c>
      <c r="J245" s="238"/>
      <c r="K245" s="239">
        <f>ROUND(E245*J245,2)</f>
        <v>0</v>
      </c>
      <c r="L245" s="239">
        <v>21</v>
      </c>
      <c r="M245" s="239">
        <f>G245*(1+L245/100)</f>
        <v>0</v>
      </c>
      <c r="N245" s="237">
        <v>2.214E-2</v>
      </c>
      <c r="O245" s="237">
        <f>ROUND(E245*N245,2)</f>
        <v>0.2</v>
      </c>
      <c r="P245" s="237">
        <v>0</v>
      </c>
      <c r="Q245" s="237">
        <f>ROUND(E245*P245,2)</f>
        <v>0</v>
      </c>
      <c r="R245" s="239"/>
      <c r="S245" s="239" t="s">
        <v>350</v>
      </c>
      <c r="T245" s="240" t="s">
        <v>351</v>
      </c>
      <c r="U245" s="223">
        <v>1.248</v>
      </c>
      <c r="V245" s="223">
        <f>ROUND(E245*U245,2)</f>
        <v>11.49</v>
      </c>
      <c r="W245" s="223"/>
      <c r="X245" s="223" t="s">
        <v>141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142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19"/>
      <c r="B246" s="220"/>
      <c r="C246" s="258" t="s">
        <v>452</v>
      </c>
      <c r="D246" s="225"/>
      <c r="E246" s="226">
        <v>9.2040000000000006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146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5">
      <c r="A247" s="228" t="s">
        <v>134</v>
      </c>
      <c r="B247" s="229" t="s">
        <v>75</v>
      </c>
      <c r="C247" s="255" t="s">
        <v>76</v>
      </c>
      <c r="D247" s="230"/>
      <c r="E247" s="231"/>
      <c r="F247" s="232"/>
      <c r="G247" s="232">
        <f>SUMIF(AG248:AG275,"&lt;&gt;NOR",G248:G275)</f>
        <v>0</v>
      </c>
      <c r="H247" s="232"/>
      <c r="I247" s="232">
        <f>SUM(I248:I275)</f>
        <v>0</v>
      </c>
      <c r="J247" s="232"/>
      <c r="K247" s="232">
        <f>SUM(K248:K275)</f>
        <v>0</v>
      </c>
      <c r="L247" s="232"/>
      <c r="M247" s="232">
        <f>SUM(M248:M275)</f>
        <v>0</v>
      </c>
      <c r="N247" s="231"/>
      <c r="O247" s="231">
        <f>SUM(O248:O275)</f>
        <v>1.22</v>
      </c>
      <c r="P247" s="231"/>
      <c r="Q247" s="231">
        <f>SUM(Q248:Q275)</f>
        <v>0</v>
      </c>
      <c r="R247" s="232"/>
      <c r="S247" s="232"/>
      <c r="T247" s="233"/>
      <c r="U247" s="227"/>
      <c r="V247" s="227">
        <f>SUM(V248:V275)</f>
        <v>4.34</v>
      </c>
      <c r="W247" s="227"/>
      <c r="X247" s="227"/>
      <c r="AG247" t="s">
        <v>135</v>
      </c>
    </row>
    <row r="248" spans="1:60" outlineLevel="1" x14ac:dyDescent="0.25">
      <c r="A248" s="234">
        <v>86</v>
      </c>
      <c r="B248" s="235" t="s">
        <v>453</v>
      </c>
      <c r="C248" s="256" t="s">
        <v>454</v>
      </c>
      <c r="D248" s="236" t="s">
        <v>189</v>
      </c>
      <c r="E248" s="237">
        <v>0.1656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7">
        <v>2.5249999999999999</v>
      </c>
      <c r="O248" s="237">
        <f>ROUND(E248*N248,2)</f>
        <v>0.42</v>
      </c>
      <c r="P248" s="237">
        <v>0</v>
      </c>
      <c r="Q248" s="237">
        <f>ROUND(E248*P248,2)</f>
        <v>0</v>
      </c>
      <c r="R248" s="239" t="s">
        <v>313</v>
      </c>
      <c r="S248" s="239" t="s">
        <v>140</v>
      </c>
      <c r="T248" s="240" t="s">
        <v>140</v>
      </c>
      <c r="U248" s="223">
        <v>3.2130000000000001</v>
      </c>
      <c r="V248" s="223">
        <f>ROUND(E248*U248,2)</f>
        <v>0.53</v>
      </c>
      <c r="W248" s="223"/>
      <c r="X248" s="223" t="s">
        <v>141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142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5">
      <c r="A249" s="219"/>
      <c r="B249" s="220"/>
      <c r="C249" s="257" t="s">
        <v>455</v>
      </c>
      <c r="D249" s="242"/>
      <c r="E249" s="242"/>
      <c r="F249" s="242"/>
      <c r="G249" s="242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144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19"/>
      <c r="B250" s="220"/>
      <c r="C250" s="259" t="s">
        <v>456</v>
      </c>
      <c r="D250" s="243"/>
      <c r="E250" s="243"/>
      <c r="F250" s="243"/>
      <c r="G250" s="24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151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5">
      <c r="A251" s="219"/>
      <c r="B251" s="220"/>
      <c r="C251" s="258" t="s">
        <v>457</v>
      </c>
      <c r="D251" s="225"/>
      <c r="E251" s="226">
        <v>0.1656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146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34">
        <v>87</v>
      </c>
      <c r="B252" s="235" t="s">
        <v>458</v>
      </c>
      <c r="C252" s="256" t="s">
        <v>459</v>
      </c>
      <c r="D252" s="236" t="s">
        <v>138</v>
      </c>
      <c r="E252" s="237">
        <v>1.41</v>
      </c>
      <c r="F252" s="238"/>
      <c r="G252" s="239">
        <f>ROUND(E252*F252,2)</f>
        <v>0</v>
      </c>
      <c r="H252" s="238"/>
      <c r="I252" s="239">
        <f>ROUND(E252*H252,2)</f>
        <v>0</v>
      </c>
      <c r="J252" s="238"/>
      <c r="K252" s="239">
        <f>ROUND(E252*J252,2)</f>
        <v>0</v>
      </c>
      <c r="L252" s="239">
        <v>21</v>
      </c>
      <c r="M252" s="239">
        <f>G252*(1+L252/100)</f>
        <v>0</v>
      </c>
      <c r="N252" s="237">
        <v>1.41E-2</v>
      </c>
      <c r="O252" s="237">
        <f>ROUND(E252*N252,2)</f>
        <v>0.02</v>
      </c>
      <c r="P252" s="237">
        <v>0</v>
      </c>
      <c r="Q252" s="237">
        <f>ROUND(E252*P252,2)</f>
        <v>0</v>
      </c>
      <c r="R252" s="239" t="s">
        <v>313</v>
      </c>
      <c r="S252" s="239" t="s">
        <v>140</v>
      </c>
      <c r="T252" s="240" t="s">
        <v>140</v>
      </c>
      <c r="U252" s="223">
        <v>0.39600000000000002</v>
      </c>
      <c r="V252" s="223">
        <f>ROUND(E252*U252,2)</f>
        <v>0.56000000000000005</v>
      </c>
      <c r="W252" s="223"/>
      <c r="X252" s="223" t="s">
        <v>141</v>
      </c>
      <c r="Y252" s="212"/>
      <c r="Z252" s="212"/>
      <c r="AA252" s="212"/>
      <c r="AB252" s="212"/>
      <c r="AC252" s="212"/>
      <c r="AD252" s="212"/>
      <c r="AE252" s="212"/>
      <c r="AF252" s="212"/>
      <c r="AG252" s="212" t="s">
        <v>142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19"/>
      <c r="B253" s="220"/>
      <c r="C253" s="258" t="s">
        <v>460</v>
      </c>
      <c r="D253" s="225"/>
      <c r="E253" s="226">
        <v>1.41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146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5">
      <c r="A254" s="234">
        <v>88</v>
      </c>
      <c r="B254" s="235" t="s">
        <v>461</v>
      </c>
      <c r="C254" s="256" t="s">
        <v>462</v>
      </c>
      <c r="D254" s="236" t="s">
        <v>138</v>
      </c>
      <c r="E254" s="237">
        <v>1.41</v>
      </c>
      <c r="F254" s="238"/>
      <c r="G254" s="239">
        <f>ROUND(E254*F254,2)</f>
        <v>0</v>
      </c>
      <c r="H254" s="238"/>
      <c r="I254" s="239">
        <f>ROUND(E254*H254,2)</f>
        <v>0</v>
      </c>
      <c r="J254" s="238"/>
      <c r="K254" s="239">
        <f>ROUND(E254*J254,2)</f>
        <v>0</v>
      </c>
      <c r="L254" s="239">
        <v>21</v>
      </c>
      <c r="M254" s="239">
        <f>G254*(1+L254/100)</f>
        <v>0</v>
      </c>
      <c r="N254" s="237">
        <v>0</v>
      </c>
      <c r="O254" s="237">
        <f>ROUND(E254*N254,2)</f>
        <v>0</v>
      </c>
      <c r="P254" s="237">
        <v>0</v>
      </c>
      <c r="Q254" s="237">
        <f>ROUND(E254*P254,2)</f>
        <v>0</v>
      </c>
      <c r="R254" s="239" t="s">
        <v>313</v>
      </c>
      <c r="S254" s="239" t="s">
        <v>140</v>
      </c>
      <c r="T254" s="240" t="s">
        <v>140</v>
      </c>
      <c r="U254" s="223">
        <v>0.24</v>
      </c>
      <c r="V254" s="223">
        <f>ROUND(E254*U254,2)</f>
        <v>0.34</v>
      </c>
      <c r="W254" s="223"/>
      <c r="X254" s="223" t="s">
        <v>141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142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5">
      <c r="A255" s="219"/>
      <c r="B255" s="220"/>
      <c r="C255" s="258" t="s">
        <v>463</v>
      </c>
      <c r="D255" s="225"/>
      <c r="E255" s="226">
        <v>1.41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146</v>
      </c>
      <c r="AH255" s="212">
        <v>5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5">
      <c r="A256" s="234">
        <v>89</v>
      </c>
      <c r="B256" s="235" t="s">
        <v>464</v>
      </c>
      <c r="C256" s="256" t="s">
        <v>465</v>
      </c>
      <c r="D256" s="236" t="s">
        <v>280</v>
      </c>
      <c r="E256" s="237">
        <v>9.7199999999999995E-3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21</v>
      </c>
      <c r="M256" s="239">
        <f>G256*(1+L256/100)</f>
        <v>0</v>
      </c>
      <c r="N256" s="237">
        <v>1.0322899999999999</v>
      </c>
      <c r="O256" s="237">
        <f>ROUND(E256*N256,2)</f>
        <v>0.01</v>
      </c>
      <c r="P256" s="237">
        <v>0</v>
      </c>
      <c r="Q256" s="237">
        <f>ROUND(E256*P256,2)</f>
        <v>0</v>
      </c>
      <c r="R256" s="239" t="s">
        <v>313</v>
      </c>
      <c r="S256" s="239" t="s">
        <v>140</v>
      </c>
      <c r="T256" s="240" t="s">
        <v>140</v>
      </c>
      <c r="U256" s="223">
        <v>15.292999999999999</v>
      </c>
      <c r="V256" s="223">
        <f>ROUND(E256*U256,2)</f>
        <v>0.15</v>
      </c>
      <c r="W256" s="223"/>
      <c r="X256" s="223" t="s">
        <v>141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142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19"/>
      <c r="B257" s="220"/>
      <c r="C257" s="257" t="s">
        <v>329</v>
      </c>
      <c r="D257" s="242"/>
      <c r="E257" s="242"/>
      <c r="F257" s="242"/>
      <c r="G257" s="242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144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19"/>
      <c r="B258" s="220"/>
      <c r="C258" s="258" t="s">
        <v>466</v>
      </c>
      <c r="D258" s="225"/>
      <c r="E258" s="226">
        <v>9.7199999999999995E-3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146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5">
      <c r="A259" s="234">
        <v>90</v>
      </c>
      <c r="B259" s="235" t="s">
        <v>467</v>
      </c>
      <c r="C259" s="256" t="s">
        <v>468</v>
      </c>
      <c r="D259" s="236" t="s">
        <v>189</v>
      </c>
      <c r="E259" s="237">
        <v>0.20252999999999999</v>
      </c>
      <c r="F259" s="238"/>
      <c r="G259" s="239">
        <f>ROUND(E259*F259,2)</f>
        <v>0</v>
      </c>
      <c r="H259" s="238"/>
      <c r="I259" s="239">
        <f>ROUND(E259*H259,2)</f>
        <v>0</v>
      </c>
      <c r="J259" s="238"/>
      <c r="K259" s="239">
        <f>ROUND(E259*J259,2)</f>
        <v>0</v>
      </c>
      <c r="L259" s="239">
        <v>21</v>
      </c>
      <c r="M259" s="239">
        <f>G259*(1+L259/100)</f>
        <v>0</v>
      </c>
      <c r="N259" s="237">
        <v>1.68</v>
      </c>
      <c r="O259" s="237">
        <f>ROUND(E259*N259,2)</f>
        <v>0.34</v>
      </c>
      <c r="P259" s="237">
        <v>0</v>
      </c>
      <c r="Q259" s="237">
        <f>ROUND(E259*P259,2)</f>
        <v>0</v>
      </c>
      <c r="R259" s="239" t="s">
        <v>313</v>
      </c>
      <c r="S259" s="239" t="s">
        <v>140</v>
      </c>
      <c r="T259" s="240" t="s">
        <v>140</v>
      </c>
      <c r="U259" s="223">
        <v>1.8360000000000001</v>
      </c>
      <c r="V259" s="223">
        <f>ROUND(E259*U259,2)</f>
        <v>0.37</v>
      </c>
      <c r="W259" s="223"/>
      <c r="X259" s="223" t="s">
        <v>141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142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5">
      <c r="A260" s="219"/>
      <c r="B260" s="220"/>
      <c r="C260" s="257" t="s">
        <v>469</v>
      </c>
      <c r="D260" s="242"/>
      <c r="E260" s="242"/>
      <c r="F260" s="242"/>
      <c r="G260" s="242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144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41" t="str">
        <f>C260</f>
        <v>pod mazaniny a dlažby, popř. na plochých střechách, vodorovný nebo ve spádu, s udusáním a urovnáním povrchu,</v>
      </c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5">
      <c r="A261" s="219"/>
      <c r="B261" s="220"/>
      <c r="C261" s="258" t="s">
        <v>470</v>
      </c>
      <c r="D261" s="225"/>
      <c r="E261" s="226">
        <v>0.20252999999999999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146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20.399999999999999" outlineLevel="1" x14ac:dyDescent="0.25">
      <c r="A262" s="234">
        <v>91</v>
      </c>
      <c r="B262" s="235" t="s">
        <v>471</v>
      </c>
      <c r="C262" s="256" t="s">
        <v>472</v>
      </c>
      <c r="D262" s="236" t="s">
        <v>349</v>
      </c>
      <c r="E262" s="237">
        <v>1.9</v>
      </c>
      <c r="F262" s="238"/>
      <c r="G262" s="239">
        <f>ROUND(E262*F262,2)</f>
        <v>0</v>
      </c>
      <c r="H262" s="238"/>
      <c r="I262" s="239">
        <f>ROUND(E262*H262,2)</f>
        <v>0</v>
      </c>
      <c r="J262" s="238"/>
      <c r="K262" s="239">
        <f>ROUND(E262*J262,2)</f>
        <v>0</v>
      </c>
      <c r="L262" s="239">
        <v>21</v>
      </c>
      <c r="M262" s="239">
        <f>G262*(1+L262/100)</f>
        <v>0</v>
      </c>
      <c r="N262" s="237">
        <v>2E-3</v>
      </c>
      <c r="O262" s="237">
        <f>ROUND(E262*N262,2)</f>
        <v>0</v>
      </c>
      <c r="P262" s="237">
        <v>0</v>
      </c>
      <c r="Q262" s="237">
        <f>ROUND(E262*P262,2)</f>
        <v>0</v>
      </c>
      <c r="R262" s="239"/>
      <c r="S262" s="239" t="s">
        <v>350</v>
      </c>
      <c r="T262" s="240" t="s">
        <v>351</v>
      </c>
      <c r="U262" s="223">
        <v>0</v>
      </c>
      <c r="V262" s="223">
        <f>ROUND(E262*U262,2)</f>
        <v>0</v>
      </c>
      <c r="W262" s="223"/>
      <c r="X262" s="223" t="s">
        <v>141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142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5">
      <c r="A263" s="219"/>
      <c r="B263" s="220"/>
      <c r="C263" s="258" t="s">
        <v>473</v>
      </c>
      <c r="D263" s="225"/>
      <c r="E263" s="226"/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146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19"/>
      <c r="B264" s="220"/>
      <c r="C264" s="258" t="s">
        <v>474</v>
      </c>
      <c r="D264" s="225"/>
      <c r="E264" s="226">
        <v>1.9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146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0.399999999999999" outlineLevel="1" x14ac:dyDescent="0.25">
      <c r="A265" s="234">
        <v>92</v>
      </c>
      <c r="B265" s="235" t="s">
        <v>475</v>
      </c>
      <c r="C265" s="256" t="s">
        <v>476</v>
      </c>
      <c r="D265" s="236" t="s">
        <v>349</v>
      </c>
      <c r="E265" s="237">
        <v>1.9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21</v>
      </c>
      <c r="M265" s="239">
        <f>G265*(1+L265/100)</f>
        <v>0</v>
      </c>
      <c r="N265" s="237">
        <v>4.0000000000000002E-4</v>
      </c>
      <c r="O265" s="237">
        <f>ROUND(E265*N265,2)</f>
        <v>0</v>
      </c>
      <c r="P265" s="237">
        <v>0</v>
      </c>
      <c r="Q265" s="237">
        <f>ROUND(E265*P265,2)</f>
        <v>0</v>
      </c>
      <c r="R265" s="239"/>
      <c r="S265" s="239" t="s">
        <v>350</v>
      </c>
      <c r="T265" s="240" t="s">
        <v>351</v>
      </c>
      <c r="U265" s="223">
        <v>0</v>
      </c>
      <c r="V265" s="223">
        <f>ROUND(E265*U265,2)</f>
        <v>0</v>
      </c>
      <c r="W265" s="223"/>
      <c r="X265" s="223" t="s">
        <v>141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142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19"/>
      <c r="B266" s="220"/>
      <c r="C266" s="258" t="s">
        <v>477</v>
      </c>
      <c r="D266" s="225"/>
      <c r="E266" s="226">
        <v>1.9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146</v>
      </c>
      <c r="AH266" s="212">
        <v>5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34">
        <v>93</v>
      </c>
      <c r="B267" s="235" t="s">
        <v>478</v>
      </c>
      <c r="C267" s="256" t="s">
        <v>479</v>
      </c>
      <c r="D267" s="236" t="s">
        <v>349</v>
      </c>
      <c r="E267" s="237">
        <v>1.9</v>
      </c>
      <c r="F267" s="238"/>
      <c r="G267" s="239">
        <f>ROUND(E267*F267,2)</f>
        <v>0</v>
      </c>
      <c r="H267" s="238"/>
      <c r="I267" s="239">
        <f>ROUND(E267*H267,2)</f>
        <v>0</v>
      </c>
      <c r="J267" s="238"/>
      <c r="K267" s="239">
        <f>ROUND(E267*J267,2)</f>
        <v>0</v>
      </c>
      <c r="L267" s="239">
        <v>21</v>
      </c>
      <c r="M267" s="239">
        <f>G267*(1+L267/100)</f>
        <v>0</v>
      </c>
      <c r="N267" s="237">
        <v>4.0000000000000002E-4</v>
      </c>
      <c r="O267" s="237">
        <f>ROUND(E267*N267,2)</f>
        <v>0</v>
      </c>
      <c r="P267" s="237">
        <v>0</v>
      </c>
      <c r="Q267" s="237">
        <f>ROUND(E267*P267,2)</f>
        <v>0</v>
      </c>
      <c r="R267" s="239"/>
      <c r="S267" s="239" t="s">
        <v>350</v>
      </c>
      <c r="T267" s="240" t="s">
        <v>351</v>
      </c>
      <c r="U267" s="223">
        <v>0</v>
      </c>
      <c r="V267" s="223">
        <f>ROUND(E267*U267,2)</f>
        <v>0</v>
      </c>
      <c r="W267" s="223"/>
      <c r="X267" s="223" t="s">
        <v>141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142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5">
      <c r="A268" s="219"/>
      <c r="B268" s="220"/>
      <c r="C268" s="258" t="s">
        <v>477</v>
      </c>
      <c r="D268" s="225"/>
      <c r="E268" s="226">
        <v>1.9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146</v>
      </c>
      <c r="AH268" s="212">
        <v>5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0.399999999999999" outlineLevel="1" x14ac:dyDescent="0.25">
      <c r="A269" s="234">
        <v>94</v>
      </c>
      <c r="B269" s="235" t="s">
        <v>480</v>
      </c>
      <c r="C269" s="256" t="s">
        <v>481</v>
      </c>
      <c r="D269" s="236" t="s">
        <v>138</v>
      </c>
      <c r="E269" s="237">
        <v>2.375</v>
      </c>
      <c r="F269" s="238"/>
      <c r="G269" s="239">
        <f>ROUND(E269*F269,2)</f>
        <v>0</v>
      </c>
      <c r="H269" s="238"/>
      <c r="I269" s="239">
        <f>ROUND(E269*H269,2)</f>
        <v>0</v>
      </c>
      <c r="J269" s="238"/>
      <c r="K269" s="239">
        <f>ROUND(E269*J269,2)</f>
        <v>0</v>
      </c>
      <c r="L269" s="239">
        <v>21</v>
      </c>
      <c r="M269" s="239">
        <f>G269*(1+L269/100)</f>
        <v>0</v>
      </c>
      <c r="N269" s="237">
        <v>0.10241</v>
      </c>
      <c r="O269" s="237">
        <f>ROUND(E269*N269,2)</f>
        <v>0.24</v>
      </c>
      <c r="P269" s="237">
        <v>0</v>
      </c>
      <c r="Q269" s="237">
        <f>ROUND(E269*P269,2)</f>
        <v>0</v>
      </c>
      <c r="R269" s="239"/>
      <c r="S269" s="239" t="s">
        <v>350</v>
      </c>
      <c r="T269" s="240" t="s">
        <v>351</v>
      </c>
      <c r="U269" s="223">
        <v>0.56000000000000005</v>
      </c>
      <c r="V269" s="223">
        <f>ROUND(E269*U269,2)</f>
        <v>1.33</v>
      </c>
      <c r="W269" s="223"/>
      <c r="X269" s="223" t="s">
        <v>141</v>
      </c>
      <c r="Y269" s="212"/>
      <c r="Z269" s="212"/>
      <c r="AA269" s="212"/>
      <c r="AB269" s="212"/>
      <c r="AC269" s="212"/>
      <c r="AD269" s="212"/>
      <c r="AE269" s="212"/>
      <c r="AF269" s="212"/>
      <c r="AG269" s="212" t="s">
        <v>142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19"/>
      <c r="B270" s="220"/>
      <c r="C270" s="260" t="s">
        <v>482</v>
      </c>
      <c r="D270" s="244"/>
      <c r="E270" s="244"/>
      <c r="F270" s="244"/>
      <c r="G270" s="244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151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19"/>
      <c r="B271" s="220"/>
      <c r="C271" s="258" t="s">
        <v>473</v>
      </c>
      <c r="D271" s="225"/>
      <c r="E271" s="226"/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146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19"/>
      <c r="B272" s="220"/>
      <c r="C272" s="258" t="s">
        <v>483</v>
      </c>
      <c r="D272" s="225"/>
      <c r="E272" s="226">
        <v>2.375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146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20.399999999999999" outlineLevel="1" x14ac:dyDescent="0.25">
      <c r="A273" s="234">
        <v>95</v>
      </c>
      <c r="B273" s="235" t="s">
        <v>484</v>
      </c>
      <c r="C273" s="256" t="s">
        <v>485</v>
      </c>
      <c r="D273" s="236" t="s">
        <v>138</v>
      </c>
      <c r="E273" s="237">
        <v>1.9</v>
      </c>
      <c r="F273" s="238"/>
      <c r="G273" s="239">
        <f>ROUND(E273*F273,2)</f>
        <v>0</v>
      </c>
      <c r="H273" s="238"/>
      <c r="I273" s="239">
        <f>ROUND(E273*H273,2)</f>
        <v>0</v>
      </c>
      <c r="J273" s="238"/>
      <c r="K273" s="239">
        <f>ROUND(E273*J273,2)</f>
        <v>0</v>
      </c>
      <c r="L273" s="239">
        <v>21</v>
      </c>
      <c r="M273" s="239">
        <f>G273*(1+L273/100)</f>
        <v>0</v>
      </c>
      <c r="N273" s="237">
        <v>0.10241</v>
      </c>
      <c r="O273" s="237">
        <f>ROUND(E273*N273,2)</f>
        <v>0.19</v>
      </c>
      <c r="P273" s="237">
        <v>0</v>
      </c>
      <c r="Q273" s="237">
        <f>ROUND(E273*P273,2)</f>
        <v>0</v>
      </c>
      <c r="R273" s="239"/>
      <c r="S273" s="239" t="s">
        <v>350</v>
      </c>
      <c r="T273" s="240" t="s">
        <v>351</v>
      </c>
      <c r="U273" s="223">
        <v>0.56000000000000005</v>
      </c>
      <c r="V273" s="223">
        <f>ROUND(E273*U273,2)</f>
        <v>1.06</v>
      </c>
      <c r="W273" s="223"/>
      <c r="X273" s="223" t="s">
        <v>141</v>
      </c>
      <c r="Y273" s="212"/>
      <c r="Z273" s="212"/>
      <c r="AA273" s="212"/>
      <c r="AB273" s="212"/>
      <c r="AC273" s="212"/>
      <c r="AD273" s="212"/>
      <c r="AE273" s="212"/>
      <c r="AF273" s="212"/>
      <c r="AG273" s="212" t="s">
        <v>142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19"/>
      <c r="B274" s="220"/>
      <c r="C274" s="260" t="s">
        <v>482</v>
      </c>
      <c r="D274" s="244"/>
      <c r="E274" s="244"/>
      <c r="F274" s="244"/>
      <c r="G274" s="244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151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5">
      <c r="A275" s="219"/>
      <c r="B275" s="220"/>
      <c r="C275" s="258" t="s">
        <v>477</v>
      </c>
      <c r="D275" s="225"/>
      <c r="E275" s="226">
        <v>1.9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146</v>
      </c>
      <c r="AH275" s="212">
        <v>5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x14ac:dyDescent="0.25">
      <c r="A276" s="228" t="s">
        <v>134</v>
      </c>
      <c r="B276" s="229" t="s">
        <v>77</v>
      </c>
      <c r="C276" s="255" t="s">
        <v>78</v>
      </c>
      <c r="D276" s="230"/>
      <c r="E276" s="231"/>
      <c r="F276" s="232"/>
      <c r="G276" s="232">
        <f>SUMIF(AG277:AG294,"&lt;&gt;NOR",G277:G294)</f>
        <v>0</v>
      </c>
      <c r="H276" s="232"/>
      <c r="I276" s="232">
        <f>SUM(I277:I294)</f>
        <v>0</v>
      </c>
      <c r="J276" s="232"/>
      <c r="K276" s="232">
        <f>SUM(K277:K294)</f>
        <v>0</v>
      </c>
      <c r="L276" s="232"/>
      <c r="M276" s="232">
        <f>SUM(M277:M294)</f>
        <v>0</v>
      </c>
      <c r="N276" s="231"/>
      <c r="O276" s="231">
        <f>SUM(O277:O294)</f>
        <v>0.66</v>
      </c>
      <c r="P276" s="231"/>
      <c r="Q276" s="231">
        <f>SUM(Q277:Q294)</f>
        <v>0</v>
      </c>
      <c r="R276" s="232"/>
      <c r="S276" s="232"/>
      <c r="T276" s="233"/>
      <c r="U276" s="227"/>
      <c r="V276" s="227">
        <f>SUM(V277:V294)</f>
        <v>6.85</v>
      </c>
      <c r="W276" s="227"/>
      <c r="X276" s="227"/>
      <c r="AG276" t="s">
        <v>135</v>
      </c>
    </row>
    <row r="277" spans="1:60" outlineLevel="1" x14ac:dyDescent="0.25">
      <c r="A277" s="234">
        <v>96</v>
      </c>
      <c r="B277" s="235" t="s">
        <v>486</v>
      </c>
      <c r="C277" s="256" t="s">
        <v>487</v>
      </c>
      <c r="D277" s="236" t="s">
        <v>174</v>
      </c>
      <c r="E277" s="237">
        <v>3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21</v>
      </c>
      <c r="M277" s="239">
        <f>G277*(1+L277/100)</f>
        <v>0</v>
      </c>
      <c r="N277" s="237">
        <v>1.0000000000000001E-5</v>
      </c>
      <c r="O277" s="237">
        <f>ROUND(E277*N277,2)</f>
        <v>0</v>
      </c>
      <c r="P277" s="237">
        <v>0</v>
      </c>
      <c r="Q277" s="237">
        <f>ROUND(E277*P277,2)</f>
        <v>0</v>
      </c>
      <c r="R277" s="239" t="s">
        <v>289</v>
      </c>
      <c r="S277" s="239" t="s">
        <v>140</v>
      </c>
      <c r="T277" s="240" t="s">
        <v>140</v>
      </c>
      <c r="U277" s="223">
        <v>0.16</v>
      </c>
      <c r="V277" s="223">
        <f>ROUND(E277*U277,2)</f>
        <v>0.48</v>
      </c>
      <c r="W277" s="223"/>
      <c r="X277" s="223" t="s">
        <v>141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142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19"/>
      <c r="B278" s="220"/>
      <c r="C278" s="257" t="s">
        <v>488</v>
      </c>
      <c r="D278" s="242"/>
      <c r="E278" s="242"/>
      <c r="F278" s="242"/>
      <c r="G278" s="242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144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19"/>
      <c r="B279" s="220"/>
      <c r="C279" s="258" t="s">
        <v>489</v>
      </c>
      <c r="D279" s="225"/>
      <c r="E279" s="226">
        <v>1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146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19"/>
      <c r="B280" s="220"/>
      <c r="C280" s="258" t="s">
        <v>490</v>
      </c>
      <c r="D280" s="225"/>
      <c r="E280" s="226">
        <v>2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146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ht="20.399999999999999" outlineLevel="1" x14ac:dyDescent="0.25">
      <c r="A281" s="234">
        <v>97</v>
      </c>
      <c r="B281" s="235" t="s">
        <v>491</v>
      </c>
      <c r="C281" s="256" t="s">
        <v>492</v>
      </c>
      <c r="D281" s="236" t="s">
        <v>242</v>
      </c>
      <c r="E281" s="237">
        <v>1</v>
      </c>
      <c r="F281" s="238"/>
      <c r="G281" s="239">
        <f>ROUND(E281*F281,2)</f>
        <v>0</v>
      </c>
      <c r="H281" s="238"/>
      <c r="I281" s="239">
        <f>ROUND(E281*H281,2)</f>
        <v>0</v>
      </c>
      <c r="J281" s="238"/>
      <c r="K281" s="239">
        <f>ROUND(E281*J281,2)</f>
        <v>0</v>
      </c>
      <c r="L281" s="239">
        <v>21</v>
      </c>
      <c r="M281" s="239">
        <f>G281*(1+L281/100)</f>
        <v>0</v>
      </c>
      <c r="N281" s="237">
        <v>1.0000000000000001E-5</v>
      </c>
      <c r="O281" s="237">
        <f>ROUND(E281*N281,2)</f>
        <v>0</v>
      </c>
      <c r="P281" s="237">
        <v>0</v>
      </c>
      <c r="Q281" s="237">
        <f>ROUND(E281*P281,2)</f>
        <v>0</v>
      </c>
      <c r="R281" s="239" t="s">
        <v>289</v>
      </c>
      <c r="S281" s="239" t="s">
        <v>140</v>
      </c>
      <c r="T281" s="240" t="s">
        <v>140</v>
      </c>
      <c r="U281" s="223">
        <v>0.17599999999999999</v>
      </c>
      <c r="V281" s="223">
        <f>ROUND(E281*U281,2)</f>
        <v>0.18</v>
      </c>
      <c r="W281" s="223"/>
      <c r="X281" s="223" t="s">
        <v>141</v>
      </c>
      <c r="Y281" s="212"/>
      <c r="Z281" s="212"/>
      <c r="AA281" s="212"/>
      <c r="AB281" s="212"/>
      <c r="AC281" s="212"/>
      <c r="AD281" s="212"/>
      <c r="AE281" s="212"/>
      <c r="AF281" s="212"/>
      <c r="AG281" s="212" t="s">
        <v>142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19"/>
      <c r="B282" s="220"/>
      <c r="C282" s="257" t="s">
        <v>493</v>
      </c>
      <c r="D282" s="242"/>
      <c r="E282" s="242"/>
      <c r="F282" s="242"/>
      <c r="G282" s="242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144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19"/>
      <c r="B283" s="220"/>
      <c r="C283" s="258" t="s">
        <v>494</v>
      </c>
      <c r="D283" s="225"/>
      <c r="E283" s="226">
        <v>1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146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5">
      <c r="A284" s="234">
        <v>98</v>
      </c>
      <c r="B284" s="235" t="s">
        <v>495</v>
      </c>
      <c r="C284" s="256" t="s">
        <v>496</v>
      </c>
      <c r="D284" s="236" t="s">
        <v>242</v>
      </c>
      <c r="E284" s="237">
        <v>3</v>
      </c>
      <c r="F284" s="238"/>
      <c r="G284" s="239">
        <f>ROUND(E284*F284,2)</f>
        <v>0</v>
      </c>
      <c r="H284" s="238"/>
      <c r="I284" s="239">
        <f>ROUND(E284*H284,2)</f>
        <v>0</v>
      </c>
      <c r="J284" s="238"/>
      <c r="K284" s="239">
        <f>ROUND(E284*J284,2)</f>
        <v>0</v>
      </c>
      <c r="L284" s="239">
        <v>21</v>
      </c>
      <c r="M284" s="239">
        <f>G284*(1+L284/100)</f>
        <v>0</v>
      </c>
      <c r="N284" s="237">
        <v>0</v>
      </c>
      <c r="O284" s="237">
        <f>ROUND(E284*N284,2)</f>
        <v>0</v>
      </c>
      <c r="P284" s="237">
        <v>0</v>
      </c>
      <c r="Q284" s="237">
        <f>ROUND(E284*P284,2)</f>
        <v>0</v>
      </c>
      <c r="R284" s="239" t="s">
        <v>289</v>
      </c>
      <c r="S284" s="239" t="s">
        <v>140</v>
      </c>
      <c r="T284" s="240" t="s">
        <v>140</v>
      </c>
      <c r="U284" s="223">
        <v>0.79</v>
      </c>
      <c r="V284" s="223">
        <f>ROUND(E284*U284,2)</f>
        <v>2.37</v>
      </c>
      <c r="W284" s="223"/>
      <c r="X284" s="223" t="s">
        <v>141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142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19"/>
      <c r="B285" s="220"/>
      <c r="C285" s="257" t="s">
        <v>497</v>
      </c>
      <c r="D285" s="242"/>
      <c r="E285" s="242"/>
      <c r="F285" s="242"/>
      <c r="G285" s="242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144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19"/>
      <c r="B286" s="220"/>
      <c r="C286" s="258" t="s">
        <v>498</v>
      </c>
      <c r="D286" s="225"/>
      <c r="E286" s="226">
        <v>3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146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5">
      <c r="A287" s="234">
        <v>99</v>
      </c>
      <c r="B287" s="235" t="s">
        <v>499</v>
      </c>
      <c r="C287" s="256" t="s">
        <v>500</v>
      </c>
      <c r="D287" s="236" t="s">
        <v>242</v>
      </c>
      <c r="E287" s="237">
        <v>1</v>
      </c>
      <c r="F287" s="238"/>
      <c r="G287" s="239">
        <f>ROUND(E287*F287,2)</f>
        <v>0</v>
      </c>
      <c r="H287" s="238"/>
      <c r="I287" s="239">
        <f>ROUND(E287*H287,2)</f>
        <v>0</v>
      </c>
      <c r="J287" s="238"/>
      <c r="K287" s="239">
        <f>ROUND(E287*J287,2)</f>
        <v>0</v>
      </c>
      <c r="L287" s="239">
        <v>21</v>
      </c>
      <c r="M287" s="239">
        <f>G287*(1+L287/100)</f>
        <v>0</v>
      </c>
      <c r="N287" s="237">
        <v>0.43093999999999999</v>
      </c>
      <c r="O287" s="237">
        <f>ROUND(E287*N287,2)</f>
        <v>0.43</v>
      </c>
      <c r="P287" s="237">
        <v>0</v>
      </c>
      <c r="Q287" s="237">
        <f>ROUND(E287*P287,2)</f>
        <v>0</v>
      </c>
      <c r="R287" s="239" t="s">
        <v>155</v>
      </c>
      <c r="S287" s="239" t="s">
        <v>140</v>
      </c>
      <c r="T287" s="240" t="s">
        <v>140</v>
      </c>
      <c r="U287" s="223">
        <v>3.8170000000000002</v>
      </c>
      <c r="V287" s="223">
        <f>ROUND(E287*U287,2)</f>
        <v>3.82</v>
      </c>
      <c r="W287" s="223"/>
      <c r="X287" s="223" t="s">
        <v>141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142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31.2" outlineLevel="1" x14ac:dyDescent="0.25">
      <c r="A288" s="219"/>
      <c r="B288" s="220"/>
      <c r="C288" s="257" t="s">
        <v>501</v>
      </c>
      <c r="D288" s="242"/>
      <c r="E288" s="242"/>
      <c r="F288" s="242"/>
      <c r="G288" s="242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144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41" t="str">
        <f>C288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88" s="212"/>
      <c r="BC288" s="212"/>
      <c r="BD288" s="212"/>
      <c r="BE288" s="212"/>
      <c r="BF288" s="212"/>
      <c r="BG288" s="212"/>
      <c r="BH288" s="212"/>
    </row>
    <row r="289" spans="1:60" ht="30.6" outlineLevel="1" x14ac:dyDescent="0.25">
      <c r="A289" s="234">
        <v>100</v>
      </c>
      <c r="B289" s="235" t="s">
        <v>502</v>
      </c>
      <c r="C289" s="256" t="s">
        <v>503</v>
      </c>
      <c r="D289" s="236" t="s">
        <v>242</v>
      </c>
      <c r="E289" s="237">
        <v>3</v>
      </c>
      <c r="F289" s="238"/>
      <c r="G289" s="239">
        <f>ROUND(E289*F289,2)</f>
        <v>0</v>
      </c>
      <c r="H289" s="238"/>
      <c r="I289" s="239">
        <f>ROUND(E289*H289,2)</f>
        <v>0</v>
      </c>
      <c r="J289" s="238"/>
      <c r="K289" s="239">
        <f>ROUND(E289*J289,2)</f>
        <v>0</v>
      </c>
      <c r="L289" s="239">
        <v>21</v>
      </c>
      <c r="M289" s="239">
        <f>G289*(1+L289/100)</f>
        <v>0</v>
      </c>
      <c r="N289" s="237">
        <v>1.5E-3</v>
      </c>
      <c r="O289" s="237">
        <f>ROUND(E289*N289,2)</f>
        <v>0</v>
      </c>
      <c r="P289" s="237">
        <v>0</v>
      </c>
      <c r="Q289" s="237">
        <f>ROUND(E289*P289,2)</f>
        <v>0</v>
      </c>
      <c r="R289" s="239" t="s">
        <v>264</v>
      </c>
      <c r="S289" s="239" t="s">
        <v>140</v>
      </c>
      <c r="T289" s="240" t="s">
        <v>140</v>
      </c>
      <c r="U289" s="223">
        <v>0</v>
      </c>
      <c r="V289" s="223">
        <f>ROUND(E289*U289,2)</f>
        <v>0</v>
      </c>
      <c r="W289" s="223"/>
      <c r="X289" s="223" t="s">
        <v>265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266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5">
      <c r="A290" s="219"/>
      <c r="B290" s="220"/>
      <c r="C290" s="258" t="s">
        <v>504</v>
      </c>
      <c r="D290" s="225"/>
      <c r="E290" s="226">
        <v>3</v>
      </c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146</v>
      </c>
      <c r="AH290" s="212">
        <v>5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20.399999999999999" outlineLevel="1" x14ac:dyDescent="0.25">
      <c r="A291" s="234">
        <v>101</v>
      </c>
      <c r="B291" s="235" t="s">
        <v>505</v>
      </c>
      <c r="C291" s="256" t="s">
        <v>506</v>
      </c>
      <c r="D291" s="236" t="s">
        <v>242</v>
      </c>
      <c r="E291" s="237">
        <v>1</v>
      </c>
      <c r="F291" s="238"/>
      <c r="G291" s="239">
        <f>ROUND(E291*F291,2)</f>
        <v>0</v>
      </c>
      <c r="H291" s="238"/>
      <c r="I291" s="239">
        <f>ROUND(E291*H291,2)</f>
        <v>0</v>
      </c>
      <c r="J291" s="238"/>
      <c r="K291" s="239">
        <f>ROUND(E291*J291,2)</f>
        <v>0</v>
      </c>
      <c r="L291" s="239">
        <v>21</v>
      </c>
      <c r="M291" s="239">
        <f>G291*(1+L291/100)</f>
        <v>0</v>
      </c>
      <c r="N291" s="237">
        <v>2.5999999999999998E-4</v>
      </c>
      <c r="O291" s="237">
        <f>ROUND(E291*N291,2)</f>
        <v>0</v>
      </c>
      <c r="P291" s="237">
        <v>0</v>
      </c>
      <c r="Q291" s="237">
        <f>ROUND(E291*P291,2)</f>
        <v>0</v>
      </c>
      <c r="R291" s="239" t="s">
        <v>264</v>
      </c>
      <c r="S291" s="239" t="s">
        <v>140</v>
      </c>
      <c r="T291" s="240" t="s">
        <v>140</v>
      </c>
      <c r="U291" s="223">
        <v>0</v>
      </c>
      <c r="V291" s="223">
        <f>ROUND(E291*U291,2)</f>
        <v>0</v>
      </c>
      <c r="W291" s="223"/>
      <c r="X291" s="223" t="s">
        <v>265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266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19"/>
      <c r="B292" s="220"/>
      <c r="C292" s="258" t="s">
        <v>507</v>
      </c>
      <c r="D292" s="225"/>
      <c r="E292" s="226">
        <v>1</v>
      </c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146</v>
      </c>
      <c r="AH292" s="212">
        <v>5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34">
        <v>102</v>
      </c>
      <c r="B293" s="235" t="s">
        <v>508</v>
      </c>
      <c r="C293" s="256" t="s">
        <v>509</v>
      </c>
      <c r="D293" s="236" t="s">
        <v>242</v>
      </c>
      <c r="E293" s="237">
        <v>3.03</v>
      </c>
      <c r="F293" s="238"/>
      <c r="G293" s="239">
        <f>ROUND(E293*F293,2)</f>
        <v>0</v>
      </c>
      <c r="H293" s="238"/>
      <c r="I293" s="239">
        <f>ROUND(E293*H293,2)</f>
        <v>0</v>
      </c>
      <c r="J293" s="238"/>
      <c r="K293" s="239">
        <f>ROUND(E293*J293,2)</f>
        <v>0</v>
      </c>
      <c r="L293" s="239">
        <v>21</v>
      </c>
      <c r="M293" s="239">
        <f>G293*(1+L293/100)</f>
        <v>0</v>
      </c>
      <c r="N293" s="237">
        <v>7.5999999999999998E-2</v>
      </c>
      <c r="O293" s="237">
        <f>ROUND(E293*N293,2)</f>
        <v>0.23</v>
      </c>
      <c r="P293" s="237">
        <v>0</v>
      </c>
      <c r="Q293" s="237">
        <f>ROUND(E293*P293,2)</f>
        <v>0</v>
      </c>
      <c r="R293" s="239" t="s">
        <v>264</v>
      </c>
      <c r="S293" s="239" t="s">
        <v>140</v>
      </c>
      <c r="T293" s="240" t="s">
        <v>140</v>
      </c>
      <c r="U293" s="223">
        <v>0</v>
      </c>
      <c r="V293" s="223">
        <f>ROUND(E293*U293,2)</f>
        <v>0</v>
      </c>
      <c r="W293" s="223"/>
      <c r="X293" s="223" t="s">
        <v>265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266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19"/>
      <c r="B294" s="220"/>
      <c r="C294" s="258" t="s">
        <v>510</v>
      </c>
      <c r="D294" s="225"/>
      <c r="E294" s="226">
        <v>3.03</v>
      </c>
      <c r="F294" s="223"/>
      <c r="G294" s="223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146</v>
      </c>
      <c r="AH294" s="212">
        <v>5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x14ac:dyDescent="0.25">
      <c r="A295" s="228" t="s">
        <v>134</v>
      </c>
      <c r="B295" s="229" t="s">
        <v>79</v>
      </c>
      <c r="C295" s="255" t="s">
        <v>80</v>
      </c>
      <c r="D295" s="230"/>
      <c r="E295" s="231"/>
      <c r="F295" s="232"/>
      <c r="G295" s="232">
        <f>SUMIF(AG296:AG309,"&lt;&gt;NOR",G296:G309)</f>
        <v>0</v>
      </c>
      <c r="H295" s="232"/>
      <c r="I295" s="232">
        <f>SUM(I296:I309)</f>
        <v>0</v>
      </c>
      <c r="J295" s="232"/>
      <c r="K295" s="232">
        <f>SUM(K296:K309)</f>
        <v>0</v>
      </c>
      <c r="L295" s="232"/>
      <c r="M295" s="232">
        <f>SUM(M296:M309)</f>
        <v>0</v>
      </c>
      <c r="N295" s="231"/>
      <c r="O295" s="231">
        <f>SUM(O296:O309)</f>
        <v>6.52</v>
      </c>
      <c r="P295" s="231"/>
      <c r="Q295" s="231">
        <f>SUM(Q296:Q309)</f>
        <v>0</v>
      </c>
      <c r="R295" s="232"/>
      <c r="S295" s="232"/>
      <c r="T295" s="233"/>
      <c r="U295" s="227"/>
      <c r="V295" s="227">
        <f>SUM(V296:V309)</f>
        <v>8.9</v>
      </c>
      <c r="W295" s="227"/>
      <c r="X295" s="227"/>
      <c r="AG295" t="s">
        <v>135</v>
      </c>
    </row>
    <row r="296" spans="1:60" ht="20.399999999999999" outlineLevel="1" x14ac:dyDescent="0.25">
      <c r="A296" s="234">
        <v>103</v>
      </c>
      <c r="B296" s="235" t="s">
        <v>511</v>
      </c>
      <c r="C296" s="256" t="s">
        <v>512</v>
      </c>
      <c r="D296" s="236" t="s">
        <v>174</v>
      </c>
      <c r="E296" s="237">
        <v>26.61</v>
      </c>
      <c r="F296" s="238"/>
      <c r="G296" s="239">
        <f>ROUND(E296*F296,2)</f>
        <v>0</v>
      </c>
      <c r="H296" s="238"/>
      <c r="I296" s="239">
        <f>ROUND(E296*H296,2)</f>
        <v>0</v>
      </c>
      <c r="J296" s="238"/>
      <c r="K296" s="239">
        <f>ROUND(E296*J296,2)</f>
        <v>0</v>
      </c>
      <c r="L296" s="239">
        <v>21</v>
      </c>
      <c r="M296" s="239">
        <f>G296*(1+L296/100)</f>
        <v>0</v>
      </c>
      <c r="N296" s="237">
        <v>0.188</v>
      </c>
      <c r="O296" s="237">
        <f>ROUND(E296*N296,2)</f>
        <v>5</v>
      </c>
      <c r="P296" s="237">
        <v>0</v>
      </c>
      <c r="Q296" s="237">
        <f>ROUND(E296*P296,2)</f>
        <v>0</v>
      </c>
      <c r="R296" s="239" t="s">
        <v>155</v>
      </c>
      <c r="S296" s="239" t="s">
        <v>140</v>
      </c>
      <c r="T296" s="240" t="s">
        <v>140</v>
      </c>
      <c r="U296" s="223">
        <v>0.27200000000000002</v>
      </c>
      <c r="V296" s="223">
        <f>ROUND(E296*U296,2)</f>
        <v>7.24</v>
      </c>
      <c r="W296" s="223"/>
      <c r="X296" s="223" t="s">
        <v>141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142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5">
      <c r="A297" s="219"/>
      <c r="B297" s="220"/>
      <c r="C297" s="257" t="s">
        <v>513</v>
      </c>
      <c r="D297" s="242"/>
      <c r="E297" s="242"/>
      <c r="F297" s="242"/>
      <c r="G297" s="242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144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5">
      <c r="A298" s="219"/>
      <c r="B298" s="220"/>
      <c r="C298" s="258" t="s">
        <v>514</v>
      </c>
      <c r="D298" s="225"/>
      <c r="E298" s="226">
        <v>26.61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146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ht="30.6" outlineLevel="1" x14ac:dyDescent="0.25">
      <c r="A299" s="234">
        <v>104</v>
      </c>
      <c r="B299" s="235" t="s">
        <v>515</v>
      </c>
      <c r="C299" s="256" t="s">
        <v>516</v>
      </c>
      <c r="D299" s="236" t="s">
        <v>174</v>
      </c>
      <c r="E299" s="237">
        <v>1</v>
      </c>
      <c r="F299" s="238"/>
      <c r="G299" s="239">
        <f>ROUND(E299*F299,2)</f>
        <v>0</v>
      </c>
      <c r="H299" s="238"/>
      <c r="I299" s="239">
        <f>ROUND(E299*H299,2)</f>
        <v>0</v>
      </c>
      <c r="J299" s="238"/>
      <c r="K299" s="239">
        <f>ROUND(E299*J299,2)</f>
        <v>0</v>
      </c>
      <c r="L299" s="239">
        <v>21</v>
      </c>
      <c r="M299" s="239">
        <f>G299*(1+L299/100)</f>
        <v>0</v>
      </c>
      <c r="N299" s="237">
        <v>0.26879999999999998</v>
      </c>
      <c r="O299" s="237">
        <f>ROUND(E299*N299,2)</f>
        <v>0.27</v>
      </c>
      <c r="P299" s="237">
        <v>0</v>
      </c>
      <c r="Q299" s="237">
        <f>ROUND(E299*P299,2)</f>
        <v>0</v>
      </c>
      <c r="R299" s="239" t="s">
        <v>155</v>
      </c>
      <c r="S299" s="239" t="s">
        <v>140</v>
      </c>
      <c r="T299" s="240" t="s">
        <v>140</v>
      </c>
      <c r="U299" s="223">
        <v>0.27200000000000002</v>
      </c>
      <c r="V299" s="223">
        <f>ROUND(E299*U299,2)</f>
        <v>0.27</v>
      </c>
      <c r="W299" s="223"/>
      <c r="X299" s="223" t="s">
        <v>141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142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5">
      <c r="A300" s="219"/>
      <c r="B300" s="220"/>
      <c r="C300" s="257" t="s">
        <v>513</v>
      </c>
      <c r="D300" s="242"/>
      <c r="E300" s="242"/>
      <c r="F300" s="242"/>
      <c r="G300" s="242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144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19"/>
      <c r="B301" s="220"/>
      <c r="C301" s="258" t="s">
        <v>517</v>
      </c>
      <c r="D301" s="225"/>
      <c r="E301" s="226">
        <v>1</v>
      </c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146</v>
      </c>
      <c r="AH301" s="212">
        <v>5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5">
      <c r="A302" s="234">
        <v>105</v>
      </c>
      <c r="B302" s="235" t="s">
        <v>518</v>
      </c>
      <c r="C302" s="256" t="s">
        <v>519</v>
      </c>
      <c r="D302" s="236" t="s">
        <v>174</v>
      </c>
      <c r="E302" s="237">
        <v>5.42</v>
      </c>
      <c r="F302" s="238"/>
      <c r="G302" s="239">
        <f>ROUND(E302*F302,2)</f>
        <v>0</v>
      </c>
      <c r="H302" s="238"/>
      <c r="I302" s="239">
        <f>ROUND(E302*H302,2)</f>
        <v>0</v>
      </c>
      <c r="J302" s="238"/>
      <c r="K302" s="239">
        <f>ROUND(E302*J302,2)</f>
        <v>0</v>
      </c>
      <c r="L302" s="239">
        <v>21</v>
      </c>
      <c r="M302" s="239">
        <f>G302*(1+L302/100)</f>
        <v>0</v>
      </c>
      <c r="N302" s="237">
        <v>0</v>
      </c>
      <c r="O302" s="237">
        <f>ROUND(E302*N302,2)</f>
        <v>0</v>
      </c>
      <c r="P302" s="237">
        <v>0</v>
      </c>
      <c r="Q302" s="237">
        <f>ROUND(E302*P302,2)</f>
        <v>0</v>
      </c>
      <c r="R302" s="239" t="s">
        <v>155</v>
      </c>
      <c r="S302" s="239" t="s">
        <v>140</v>
      </c>
      <c r="T302" s="240" t="s">
        <v>140</v>
      </c>
      <c r="U302" s="223">
        <v>3.6999999999999998E-2</v>
      </c>
      <c r="V302" s="223">
        <f>ROUND(E302*U302,2)</f>
        <v>0.2</v>
      </c>
      <c r="W302" s="223"/>
      <c r="X302" s="223" t="s">
        <v>141</v>
      </c>
      <c r="Y302" s="212"/>
      <c r="Z302" s="212"/>
      <c r="AA302" s="212"/>
      <c r="AB302" s="212"/>
      <c r="AC302" s="212"/>
      <c r="AD302" s="212"/>
      <c r="AE302" s="212"/>
      <c r="AF302" s="212"/>
      <c r="AG302" s="212" t="s">
        <v>142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5">
      <c r="A303" s="219"/>
      <c r="B303" s="220"/>
      <c r="C303" s="257" t="s">
        <v>520</v>
      </c>
      <c r="D303" s="242"/>
      <c r="E303" s="242"/>
      <c r="F303" s="242"/>
      <c r="G303" s="242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144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5">
      <c r="A304" s="219"/>
      <c r="B304" s="220"/>
      <c r="C304" s="258" t="s">
        <v>521</v>
      </c>
      <c r="D304" s="225"/>
      <c r="E304" s="226">
        <v>5.42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146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34">
        <v>106</v>
      </c>
      <c r="B305" s="235" t="s">
        <v>522</v>
      </c>
      <c r="C305" s="256" t="s">
        <v>523</v>
      </c>
      <c r="D305" s="236" t="s">
        <v>174</v>
      </c>
      <c r="E305" s="237">
        <v>16.059999999999999</v>
      </c>
      <c r="F305" s="238"/>
      <c r="G305" s="239">
        <f>ROUND(E305*F305,2)</f>
        <v>0</v>
      </c>
      <c r="H305" s="238"/>
      <c r="I305" s="239">
        <f>ROUND(E305*H305,2)</f>
        <v>0</v>
      </c>
      <c r="J305" s="238"/>
      <c r="K305" s="239">
        <f>ROUND(E305*J305,2)</f>
        <v>0</v>
      </c>
      <c r="L305" s="239">
        <v>21</v>
      </c>
      <c r="M305" s="239">
        <f>G305*(1+L305/100)</f>
        <v>0</v>
      </c>
      <c r="N305" s="237">
        <v>0</v>
      </c>
      <c r="O305" s="237">
        <f>ROUND(E305*N305,2)</f>
        <v>0</v>
      </c>
      <c r="P305" s="237">
        <v>0</v>
      </c>
      <c r="Q305" s="237">
        <f>ROUND(E305*P305,2)</f>
        <v>0</v>
      </c>
      <c r="R305" s="239" t="s">
        <v>155</v>
      </c>
      <c r="S305" s="239" t="s">
        <v>140</v>
      </c>
      <c r="T305" s="240" t="s">
        <v>140</v>
      </c>
      <c r="U305" s="223">
        <v>7.3999999999999996E-2</v>
      </c>
      <c r="V305" s="223">
        <f>ROUND(E305*U305,2)</f>
        <v>1.19</v>
      </c>
      <c r="W305" s="223"/>
      <c r="X305" s="223" t="s">
        <v>141</v>
      </c>
      <c r="Y305" s="212"/>
      <c r="Z305" s="212"/>
      <c r="AA305" s="212"/>
      <c r="AB305" s="212"/>
      <c r="AC305" s="212"/>
      <c r="AD305" s="212"/>
      <c r="AE305" s="212"/>
      <c r="AF305" s="212"/>
      <c r="AG305" s="212" t="s">
        <v>142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5">
      <c r="A306" s="219"/>
      <c r="B306" s="220"/>
      <c r="C306" s="257" t="s">
        <v>520</v>
      </c>
      <c r="D306" s="242"/>
      <c r="E306" s="242"/>
      <c r="F306" s="242"/>
      <c r="G306" s="242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144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5">
      <c r="A307" s="219"/>
      <c r="B307" s="220"/>
      <c r="C307" s="258" t="s">
        <v>524</v>
      </c>
      <c r="D307" s="225"/>
      <c r="E307" s="226">
        <v>16.059999999999999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146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5">
      <c r="A308" s="234">
        <v>107</v>
      </c>
      <c r="B308" s="235" t="s">
        <v>525</v>
      </c>
      <c r="C308" s="256" t="s">
        <v>526</v>
      </c>
      <c r="D308" s="236" t="s">
        <v>242</v>
      </c>
      <c r="E308" s="237">
        <v>27.27</v>
      </c>
      <c r="F308" s="238"/>
      <c r="G308" s="239">
        <f>ROUND(E308*F308,2)</f>
        <v>0</v>
      </c>
      <c r="H308" s="238"/>
      <c r="I308" s="239">
        <f>ROUND(E308*H308,2)</f>
        <v>0</v>
      </c>
      <c r="J308" s="238"/>
      <c r="K308" s="239">
        <f>ROUND(E308*J308,2)</f>
        <v>0</v>
      </c>
      <c r="L308" s="239">
        <v>21</v>
      </c>
      <c r="M308" s="239">
        <f>G308*(1+L308/100)</f>
        <v>0</v>
      </c>
      <c r="N308" s="237">
        <v>4.5999999999999999E-2</v>
      </c>
      <c r="O308" s="237">
        <f>ROUND(E308*N308,2)</f>
        <v>1.25</v>
      </c>
      <c r="P308" s="237">
        <v>0</v>
      </c>
      <c r="Q308" s="237">
        <f>ROUND(E308*P308,2)</f>
        <v>0</v>
      </c>
      <c r="R308" s="239" t="s">
        <v>264</v>
      </c>
      <c r="S308" s="239" t="s">
        <v>140</v>
      </c>
      <c r="T308" s="240" t="s">
        <v>140</v>
      </c>
      <c r="U308" s="223">
        <v>0</v>
      </c>
      <c r="V308" s="223">
        <f>ROUND(E308*U308,2)</f>
        <v>0</v>
      </c>
      <c r="W308" s="223"/>
      <c r="X308" s="223" t="s">
        <v>265</v>
      </c>
      <c r="Y308" s="212"/>
      <c r="Z308" s="212"/>
      <c r="AA308" s="212"/>
      <c r="AB308" s="212"/>
      <c r="AC308" s="212"/>
      <c r="AD308" s="212"/>
      <c r="AE308" s="212"/>
      <c r="AF308" s="212"/>
      <c r="AG308" s="212" t="s">
        <v>266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5">
      <c r="A309" s="219"/>
      <c r="B309" s="220"/>
      <c r="C309" s="258" t="s">
        <v>527</v>
      </c>
      <c r="D309" s="225"/>
      <c r="E309" s="226">
        <v>27.27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146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x14ac:dyDescent="0.25">
      <c r="A310" s="228" t="s">
        <v>134</v>
      </c>
      <c r="B310" s="229" t="s">
        <v>81</v>
      </c>
      <c r="C310" s="255" t="s">
        <v>82</v>
      </c>
      <c r="D310" s="230"/>
      <c r="E310" s="231"/>
      <c r="F310" s="232"/>
      <c r="G310" s="232">
        <f>SUMIF(AG311:AG330,"&lt;&gt;NOR",G311:G330)</f>
        <v>0</v>
      </c>
      <c r="H310" s="232"/>
      <c r="I310" s="232">
        <f>SUM(I311:I330)</f>
        <v>0</v>
      </c>
      <c r="J310" s="232"/>
      <c r="K310" s="232">
        <f>SUM(K311:K330)</f>
        <v>0</v>
      </c>
      <c r="L310" s="232"/>
      <c r="M310" s="232">
        <f>SUM(M311:M330)</f>
        <v>0</v>
      </c>
      <c r="N310" s="231"/>
      <c r="O310" s="231">
        <f>SUM(O311:O330)</f>
        <v>1.94</v>
      </c>
      <c r="P310" s="231"/>
      <c r="Q310" s="231">
        <f>SUM(Q311:Q330)</f>
        <v>0</v>
      </c>
      <c r="R310" s="232"/>
      <c r="S310" s="232"/>
      <c r="T310" s="233"/>
      <c r="U310" s="227"/>
      <c r="V310" s="227">
        <f>SUM(V311:V330)</f>
        <v>5.5399999999999991</v>
      </c>
      <c r="W310" s="227"/>
      <c r="X310" s="227"/>
      <c r="AG310" t="s">
        <v>135</v>
      </c>
    </row>
    <row r="311" spans="1:60" ht="20.399999999999999" outlineLevel="1" x14ac:dyDescent="0.25">
      <c r="A311" s="234">
        <v>108</v>
      </c>
      <c r="B311" s="235" t="s">
        <v>528</v>
      </c>
      <c r="C311" s="256" t="s">
        <v>529</v>
      </c>
      <c r="D311" s="236" t="s">
        <v>263</v>
      </c>
      <c r="E311" s="237">
        <v>7.5880000000000001</v>
      </c>
      <c r="F311" s="238"/>
      <c r="G311" s="239">
        <f>ROUND(E311*F311,2)</f>
        <v>0</v>
      </c>
      <c r="H311" s="238"/>
      <c r="I311" s="239">
        <f>ROUND(E311*H311,2)</f>
        <v>0</v>
      </c>
      <c r="J311" s="238"/>
      <c r="K311" s="239">
        <f>ROUND(E311*J311,2)</f>
        <v>0</v>
      </c>
      <c r="L311" s="239">
        <v>21</v>
      </c>
      <c r="M311" s="239">
        <f>G311*(1+L311/100)</f>
        <v>0</v>
      </c>
      <c r="N311" s="237">
        <v>1E-3</v>
      </c>
      <c r="O311" s="237">
        <f>ROUND(E311*N311,2)</f>
        <v>0.01</v>
      </c>
      <c r="P311" s="237">
        <v>0</v>
      </c>
      <c r="Q311" s="237">
        <f>ROUND(E311*P311,2)</f>
        <v>0</v>
      </c>
      <c r="R311" s="239" t="s">
        <v>378</v>
      </c>
      <c r="S311" s="239" t="s">
        <v>140</v>
      </c>
      <c r="T311" s="240" t="s">
        <v>140</v>
      </c>
      <c r="U311" s="223">
        <v>4.3999999999999997E-2</v>
      </c>
      <c r="V311" s="223">
        <f>ROUND(E311*U311,2)</f>
        <v>0.33</v>
      </c>
      <c r="W311" s="223"/>
      <c r="X311" s="223" t="s">
        <v>141</v>
      </c>
      <c r="Y311" s="212"/>
      <c r="Z311" s="212"/>
      <c r="AA311" s="212"/>
      <c r="AB311" s="212"/>
      <c r="AC311" s="212"/>
      <c r="AD311" s="212"/>
      <c r="AE311" s="212"/>
      <c r="AF311" s="212"/>
      <c r="AG311" s="212" t="s">
        <v>142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5">
      <c r="A312" s="219"/>
      <c r="B312" s="220"/>
      <c r="C312" s="257" t="s">
        <v>530</v>
      </c>
      <c r="D312" s="242"/>
      <c r="E312" s="242"/>
      <c r="F312" s="242"/>
      <c r="G312" s="242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144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5">
      <c r="A313" s="219"/>
      <c r="B313" s="220"/>
      <c r="C313" s="259" t="s">
        <v>531</v>
      </c>
      <c r="D313" s="243"/>
      <c r="E313" s="243"/>
      <c r="F313" s="243"/>
      <c r="G313" s="24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151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19"/>
      <c r="B314" s="220"/>
      <c r="C314" s="258" t="s">
        <v>532</v>
      </c>
      <c r="D314" s="225"/>
      <c r="E314" s="226">
        <v>7.5880000000000001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146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5">
      <c r="A315" s="234">
        <v>109</v>
      </c>
      <c r="B315" s="235" t="s">
        <v>533</v>
      </c>
      <c r="C315" s="256" t="s">
        <v>534</v>
      </c>
      <c r="D315" s="236" t="s">
        <v>138</v>
      </c>
      <c r="E315" s="237">
        <v>1.6459999999999999</v>
      </c>
      <c r="F315" s="238"/>
      <c r="G315" s="239">
        <f>ROUND(E315*F315,2)</f>
        <v>0</v>
      </c>
      <c r="H315" s="238"/>
      <c r="I315" s="239">
        <f>ROUND(E315*H315,2)</f>
        <v>0</v>
      </c>
      <c r="J315" s="238"/>
      <c r="K315" s="239">
        <f>ROUND(E315*J315,2)</f>
        <v>0</v>
      </c>
      <c r="L315" s="239">
        <v>21</v>
      </c>
      <c r="M315" s="239">
        <f>G315*(1+L315/100)</f>
        <v>0</v>
      </c>
      <c r="N315" s="237">
        <v>6.9999999999999999E-4</v>
      </c>
      <c r="O315" s="237">
        <f>ROUND(E315*N315,2)</f>
        <v>0</v>
      </c>
      <c r="P315" s="237">
        <v>0</v>
      </c>
      <c r="Q315" s="237">
        <f>ROUND(E315*P315,2)</f>
        <v>0</v>
      </c>
      <c r="R315" s="239" t="s">
        <v>313</v>
      </c>
      <c r="S315" s="239" t="s">
        <v>140</v>
      </c>
      <c r="T315" s="240" t="s">
        <v>140</v>
      </c>
      <c r="U315" s="223">
        <v>0.2</v>
      </c>
      <c r="V315" s="223">
        <f>ROUND(E315*U315,2)</f>
        <v>0.33</v>
      </c>
      <c r="W315" s="223"/>
      <c r="X315" s="223" t="s">
        <v>141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142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5">
      <c r="A316" s="219"/>
      <c r="B316" s="220"/>
      <c r="C316" s="257" t="s">
        <v>535</v>
      </c>
      <c r="D316" s="242"/>
      <c r="E316" s="242"/>
      <c r="F316" s="242"/>
      <c r="G316" s="242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144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41" t="str">
        <f>C316</f>
        <v>včetně dodání a osazení v jakémkoliv zdivu, včetně jednostranného zajištění polohy vložek proti sesmeknutí (např. přibitím, maltovými terči).</v>
      </c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5">
      <c r="A317" s="219"/>
      <c r="B317" s="220"/>
      <c r="C317" s="258" t="s">
        <v>536</v>
      </c>
      <c r="D317" s="225"/>
      <c r="E317" s="226">
        <v>1.6459999999999999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146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ht="20.399999999999999" outlineLevel="1" x14ac:dyDescent="0.25">
      <c r="A318" s="234">
        <v>110</v>
      </c>
      <c r="B318" s="235" t="s">
        <v>537</v>
      </c>
      <c r="C318" s="256" t="s">
        <v>538</v>
      </c>
      <c r="D318" s="236" t="s">
        <v>174</v>
      </c>
      <c r="E318" s="237">
        <v>9.16</v>
      </c>
      <c r="F318" s="238"/>
      <c r="G318" s="239">
        <f>ROUND(E318*F318,2)</f>
        <v>0</v>
      </c>
      <c r="H318" s="238"/>
      <c r="I318" s="239">
        <f>ROUND(E318*H318,2)</f>
        <v>0</v>
      </c>
      <c r="J318" s="238"/>
      <c r="K318" s="239">
        <f>ROUND(E318*J318,2)</f>
        <v>0</v>
      </c>
      <c r="L318" s="239">
        <v>21</v>
      </c>
      <c r="M318" s="239">
        <f>G318*(1+L318/100)</f>
        <v>0</v>
      </c>
      <c r="N318" s="237">
        <v>0.14565</v>
      </c>
      <c r="O318" s="237">
        <f>ROUND(E318*N318,2)</f>
        <v>1.33</v>
      </c>
      <c r="P318" s="237">
        <v>0</v>
      </c>
      <c r="Q318" s="237">
        <f>ROUND(E318*P318,2)</f>
        <v>0</v>
      </c>
      <c r="R318" s="239" t="s">
        <v>155</v>
      </c>
      <c r="S318" s="239" t="s">
        <v>140</v>
      </c>
      <c r="T318" s="240" t="s">
        <v>140</v>
      </c>
      <c r="U318" s="223">
        <v>0.186</v>
      </c>
      <c r="V318" s="223">
        <f>ROUND(E318*U318,2)</f>
        <v>1.7</v>
      </c>
      <c r="W318" s="223"/>
      <c r="X318" s="223" t="s">
        <v>141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142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5">
      <c r="A319" s="219"/>
      <c r="B319" s="220"/>
      <c r="C319" s="257" t="s">
        <v>539</v>
      </c>
      <c r="D319" s="242"/>
      <c r="E319" s="242"/>
      <c r="F319" s="242"/>
      <c r="G319" s="242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5">
      <c r="A320" s="219"/>
      <c r="B320" s="220"/>
      <c r="C320" s="259" t="s">
        <v>540</v>
      </c>
      <c r="D320" s="243"/>
      <c r="E320" s="243"/>
      <c r="F320" s="243"/>
      <c r="G320" s="24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151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5">
      <c r="A321" s="219"/>
      <c r="B321" s="220"/>
      <c r="C321" s="258" t="s">
        <v>541</v>
      </c>
      <c r="D321" s="225"/>
      <c r="E321" s="226">
        <v>9.16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146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5">
      <c r="A322" s="234">
        <v>111</v>
      </c>
      <c r="B322" s="235" t="s">
        <v>542</v>
      </c>
      <c r="C322" s="256" t="s">
        <v>543</v>
      </c>
      <c r="D322" s="236" t="s">
        <v>138</v>
      </c>
      <c r="E322" s="237">
        <v>8.8219999999999992</v>
      </c>
      <c r="F322" s="238"/>
      <c r="G322" s="239">
        <f>ROUND(E322*F322,2)</f>
        <v>0</v>
      </c>
      <c r="H322" s="238"/>
      <c r="I322" s="239">
        <f>ROUND(E322*H322,2)</f>
        <v>0</v>
      </c>
      <c r="J322" s="238"/>
      <c r="K322" s="239">
        <f>ROUND(E322*J322,2)</f>
        <v>0</v>
      </c>
      <c r="L322" s="239">
        <v>21</v>
      </c>
      <c r="M322" s="239">
        <f>G322*(1+L322/100)</f>
        <v>0</v>
      </c>
      <c r="N322" s="237">
        <v>0</v>
      </c>
      <c r="O322" s="237">
        <f>ROUND(E322*N322,2)</f>
        <v>0</v>
      </c>
      <c r="P322" s="237">
        <v>0</v>
      </c>
      <c r="Q322" s="237">
        <f>ROUND(E322*P322,2)</f>
        <v>0</v>
      </c>
      <c r="R322" s="239" t="s">
        <v>544</v>
      </c>
      <c r="S322" s="239" t="s">
        <v>140</v>
      </c>
      <c r="T322" s="240" t="s">
        <v>140</v>
      </c>
      <c r="U322" s="223">
        <v>0.20699999999999999</v>
      </c>
      <c r="V322" s="223">
        <f>ROUND(E322*U322,2)</f>
        <v>1.83</v>
      </c>
      <c r="W322" s="223"/>
      <c r="X322" s="223" t="s">
        <v>141</v>
      </c>
      <c r="Y322" s="212"/>
      <c r="Z322" s="212"/>
      <c r="AA322" s="212"/>
      <c r="AB322" s="212"/>
      <c r="AC322" s="212"/>
      <c r="AD322" s="212"/>
      <c r="AE322" s="212"/>
      <c r="AF322" s="212"/>
      <c r="AG322" s="212" t="s">
        <v>142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5">
      <c r="A323" s="219"/>
      <c r="B323" s="220"/>
      <c r="C323" s="258" t="s">
        <v>545</v>
      </c>
      <c r="D323" s="225"/>
      <c r="E323" s="226">
        <v>6.4160000000000004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146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5">
      <c r="A324" s="219"/>
      <c r="B324" s="220"/>
      <c r="C324" s="258" t="s">
        <v>546</v>
      </c>
      <c r="D324" s="225"/>
      <c r="E324" s="226">
        <v>2.4060000000000001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146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5">
      <c r="A325" s="234">
        <v>112</v>
      </c>
      <c r="B325" s="235" t="s">
        <v>547</v>
      </c>
      <c r="C325" s="256" t="s">
        <v>548</v>
      </c>
      <c r="D325" s="236" t="s">
        <v>174</v>
      </c>
      <c r="E325" s="237">
        <v>9.6240000000000006</v>
      </c>
      <c r="F325" s="238"/>
      <c r="G325" s="239">
        <f>ROUND(E325*F325,2)</f>
        <v>0</v>
      </c>
      <c r="H325" s="238"/>
      <c r="I325" s="239">
        <f>ROUND(E325*H325,2)</f>
        <v>0</v>
      </c>
      <c r="J325" s="238"/>
      <c r="K325" s="239">
        <f>ROUND(E325*J325,2)</f>
        <v>0</v>
      </c>
      <c r="L325" s="239">
        <v>21</v>
      </c>
      <c r="M325" s="239">
        <f>G325*(1+L325/100)</f>
        <v>0</v>
      </c>
      <c r="N325" s="237">
        <v>0</v>
      </c>
      <c r="O325" s="237">
        <f>ROUND(E325*N325,2)</f>
        <v>0</v>
      </c>
      <c r="P325" s="237">
        <v>0</v>
      </c>
      <c r="Q325" s="237">
        <f>ROUND(E325*P325,2)</f>
        <v>0</v>
      </c>
      <c r="R325" s="239" t="s">
        <v>544</v>
      </c>
      <c r="S325" s="239" t="s">
        <v>140</v>
      </c>
      <c r="T325" s="240" t="s">
        <v>140</v>
      </c>
      <c r="U325" s="223">
        <v>0.14000000000000001</v>
      </c>
      <c r="V325" s="223">
        <f>ROUND(E325*U325,2)</f>
        <v>1.35</v>
      </c>
      <c r="W325" s="223"/>
      <c r="X325" s="223" t="s">
        <v>141</v>
      </c>
      <c r="Y325" s="212"/>
      <c r="Z325" s="212"/>
      <c r="AA325" s="212"/>
      <c r="AB325" s="212"/>
      <c r="AC325" s="212"/>
      <c r="AD325" s="212"/>
      <c r="AE325" s="212"/>
      <c r="AF325" s="212"/>
      <c r="AG325" s="212" t="s">
        <v>142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5">
      <c r="A326" s="219"/>
      <c r="B326" s="220"/>
      <c r="C326" s="258" t="s">
        <v>549</v>
      </c>
      <c r="D326" s="225"/>
      <c r="E326" s="226">
        <v>48.12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146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5">
      <c r="A327" s="219"/>
      <c r="B327" s="220"/>
      <c r="C327" s="258" t="s">
        <v>550</v>
      </c>
      <c r="D327" s="225"/>
      <c r="E327" s="226">
        <v>16.04</v>
      </c>
      <c r="F327" s="223"/>
      <c r="G327" s="223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146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5">
      <c r="A328" s="219"/>
      <c r="B328" s="220"/>
      <c r="C328" s="258" t="s">
        <v>551</v>
      </c>
      <c r="D328" s="225"/>
      <c r="E328" s="226">
        <v>-54.536000000000001</v>
      </c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146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5">
      <c r="A329" s="234">
        <v>113</v>
      </c>
      <c r="B329" s="235" t="s">
        <v>552</v>
      </c>
      <c r="C329" s="256" t="s">
        <v>553</v>
      </c>
      <c r="D329" s="236" t="s">
        <v>242</v>
      </c>
      <c r="E329" s="237">
        <v>36.36</v>
      </c>
      <c r="F329" s="238"/>
      <c r="G329" s="239">
        <f>ROUND(E329*F329,2)</f>
        <v>0</v>
      </c>
      <c r="H329" s="238"/>
      <c r="I329" s="239">
        <f>ROUND(E329*H329,2)</f>
        <v>0</v>
      </c>
      <c r="J329" s="238"/>
      <c r="K329" s="239">
        <f>ROUND(E329*J329,2)</f>
        <v>0</v>
      </c>
      <c r="L329" s="239">
        <v>21</v>
      </c>
      <c r="M329" s="239">
        <f>G329*(1+L329/100)</f>
        <v>0</v>
      </c>
      <c r="N329" s="237">
        <v>1.6500000000000001E-2</v>
      </c>
      <c r="O329" s="237">
        <f>ROUND(E329*N329,2)</f>
        <v>0.6</v>
      </c>
      <c r="P329" s="237">
        <v>0</v>
      </c>
      <c r="Q329" s="237">
        <f>ROUND(E329*P329,2)</f>
        <v>0</v>
      </c>
      <c r="R329" s="239" t="s">
        <v>264</v>
      </c>
      <c r="S329" s="239" t="s">
        <v>140</v>
      </c>
      <c r="T329" s="240" t="s">
        <v>140</v>
      </c>
      <c r="U329" s="223">
        <v>0</v>
      </c>
      <c r="V329" s="223">
        <f>ROUND(E329*U329,2)</f>
        <v>0</v>
      </c>
      <c r="W329" s="223"/>
      <c r="X329" s="223" t="s">
        <v>265</v>
      </c>
      <c r="Y329" s="212"/>
      <c r="Z329" s="212"/>
      <c r="AA329" s="212"/>
      <c r="AB329" s="212"/>
      <c r="AC329" s="212"/>
      <c r="AD329" s="212"/>
      <c r="AE329" s="212"/>
      <c r="AF329" s="212"/>
      <c r="AG329" s="212" t="s">
        <v>266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5">
      <c r="A330" s="219"/>
      <c r="B330" s="220"/>
      <c r="C330" s="258" t="s">
        <v>554</v>
      </c>
      <c r="D330" s="225"/>
      <c r="E330" s="226">
        <v>36.36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146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x14ac:dyDescent="0.25">
      <c r="A331" s="228" t="s">
        <v>134</v>
      </c>
      <c r="B331" s="229" t="s">
        <v>83</v>
      </c>
      <c r="C331" s="255" t="s">
        <v>84</v>
      </c>
      <c r="D331" s="230"/>
      <c r="E331" s="231"/>
      <c r="F331" s="232"/>
      <c r="G331" s="232">
        <f>SUMIF(AG332:AG337,"&lt;&gt;NOR",G332:G337)</f>
        <v>0</v>
      </c>
      <c r="H331" s="232"/>
      <c r="I331" s="232">
        <f>SUM(I332:I337)</f>
        <v>0</v>
      </c>
      <c r="J331" s="232"/>
      <c r="K331" s="232">
        <f>SUM(K332:K337)</f>
        <v>0</v>
      </c>
      <c r="L331" s="232"/>
      <c r="M331" s="232">
        <f>SUM(M332:M337)</f>
        <v>0</v>
      </c>
      <c r="N331" s="231"/>
      <c r="O331" s="231">
        <f>SUM(O332:O337)</f>
        <v>0.13</v>
      </c>
      <c r="P331" s="231"/>
      <c r="Q331" s="231">
        <f>SUM(Q332:Q337)</f>
        <v>0</v>
      </c>
      <c r="R331" s="232"/>
      <c r="S331" s="232"/>
      <c r="T331" s="233"/>
      <c r="U331" s="227"/>
      <c r="V331" s="227">
        <f>SUM(V332:V337)</f>
        <v>13.9</v>
      </c>
      <c r="W331" s="227"/>
      <c r="X331" s="227"/>
      <c r="AG331" t="s">
        <v>135</v>
      </c>
    </row>
    <row r="332" spans="1:60" ht="20.399999999999999" outlineLevel="1" x14ac:dyDescent="0.25">
      <c r="A332" s="234">
        <v>114</v>
      </c>
      <c r="B332" s="235" t="s">
        <v>555</v>
      </c>
      <c r="C332" s="256" t="s">
        <v>556</v>
      </c>
      <c r="D332" s="236" t="s">
        <v>242</v>
      </c>
      <c r="E332" s="237">
        <v>88</v>
      </c>
      <c r="F332" s="238"/>
      <c r="G332" s="239">
        <f>ROUND(E332*F332,2)</f>
        <v>0</v>
      </c>
      <c r="H332" s="238"/>
      <c r="I332" s="239">
        <f>ROUND(E332*H332,2)</f>
        <v>0</v>
      </c>
      <c r="J332" s="238"/>
      <c r="K332" s="239">
        <f>ROUND(E332*J332,2)</f>
        <v>0</v>
      </c>
      <c r="L332" s="239">
        <v>21</v>
      </c>
      <c r="M332" s="239">
        <f>G332*(1+L332/100)</f>
        <v>0</v>
      </c>
      <c r="N332" s="237">
        <v>0</v>
      </c>
      <c r="O332" s="237">
        <f>ROUND(E332*N332,2)</f>
        <v>0</v>
      </c>
      <c r="P332" s="237">
        <v>0</v>
      </c>
      <c r="Q332" s="237">
        <f>ROUND(E332*P332,2)</f>
        <v>0</v>
      </c>
      <c r="R332" s="239" t="s">
        <v>361</v>
      </c>
      <c r="S332" s="239" t="s">
        <v>140</v>
      </c>
      <c r="T332" s="240" t="s">
        <v>140</v>
      </c>
      <c r="U332" s="223">
        <v>0.158</v>
      </c>
      <c r="V332" s="223">
        <f>ROUND(E332*U332,2)</f>
        <v>13.9</v>
      </c>
      <c r="W332" s="223"/>
      <c r="X332" s="223" t="s">
        <v>141</v>
      </c>
      <c r="Y332" s="212"/>
      <c r="Z332" s="212"/>
      <c r="AA332" s="212"/>
      <c r="AB332" s="212"/>
      <c r="AC332" s="212"/>
      <c r="AD332" s="212"/>
      <c r="AE332" s="212"/>
      <c r="AF332" s="212"/>
      <c r="AG332" s="212" t="s">
        <v>142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5">
      <c r="A333" s="219"/>
      <c r="B333" s="220"/>
      <c r="C333" s="258" t="s">
        <v>557</v>
      </c>
      <c r="D333" s="225"/>
      <c r="E333" s="226">
        <v>88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146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5">
      <c r="A334" s="234">
        <v>115</v>
      </c>
      <c r="B334" s="235" t="s">
        <v>558</v>
      </c>
      <c r="C334" s="256" t="s">
        <v>559</v>
      </c>
      <c r="D334" s="236" t="s">
        <v>375</v>
      </c>
      <c r="E334" s="237">
        <v>9</v>
      </c>
      <c r="F334" s="238"/>
      <c r="G334" s="239">
        <f>ROUND(E334*F334,2)</f>
        <v>0</v>
      </c>
      <c r="H334" s="238"/>
      <c r="I334" s="239">
        <f>ROUND(E334*H334,2)</f>
        <v>0</v>
      </c>
      <c r="J334" s="238"/>
      <c r="K334" s="239">
        <f>ROUND(E334*J334,2)</f>
        <v>0</v>
      </c>
      <c r="L334" s="239">
        <v>21</v>
      </c>
      <c r="M334" s="239">
        <f>G334*(1+L334/100)</f>
        <v>0</v>
      </c>
      <c r="N334" s="237">
        <v>0</v>
      </c>
      <c r="O334" s="237">
        <f>ROUND(E334*N334,2)</f>
        <v>0</v>
      </c>
      <c r="P334" s="237">
        <v>0</v>
      </c>
      <c r="Q334" s="237">
        <f>ROUND(E334*P334,2)</f>
        <v>0</v>
      </c>
      <c r="R334" s="239"/>
      <c r="S334" s="239" t="s">
        <v>350</v>
      </c>
      <c r="T334" s="240" t="s">
        <v>351</v>
      </c>
      <c r="U334" s="223">
        <v>0</v>
      </c>
      <c r="V334" s="223">
        <f>ROUND(E334*U334,2)</f>
        <v>0</v>
      </c>
      <c r="W334" s="223"/>
      <c r="X334" s="223" t="s">
        <v>141</v>
      </c>
      <c r="Y334" s="212"/>
      <c r="Z334" s="212"/>
      <c r="AA334" s="212"/>
      <c r="AB334" s="212"/>
      <c r="AC334" s="212"/>
      <c r="AD334" s="212"/>
      <c r="AE334" s="212"/>
      <c r="AF334" s="212"/>
      <c r="AG334" s="212" t="s">
        <v>142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5">
      <c r="A335" s="219"/>
      <c r="B335" s="220"/>
      <c r="C335" s="258" t="s">
        <v>560</v>
      </c>
      <c r="D335" s="225"/>
      <c r="E335" s="226">
        <v>9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146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5">
      <c r="A336" s="234">
        <v>116</v>
      </c>
      <c r="B336" s="235" t="s">
        <v>561</v>
      </c>
      <c r="C336" s="256" t="s">
        <v>562</v>
      </c>
      <c r="D336" s="236" t="s">
        <v>242</v>
      </c>
      <c r="E336" s="237">
        <v>9</v>
      </c>
      <c r="F336" s="238"/>
      <c r="G336" s="239">
        <f>ROUND(E336*F336,2)</f>
        <v>0</v>
      </c>
      <c r="H336" s="238"/>
      <c r="I336" s="239">
        <f>ROUND(E336*H336,2)</f>
        <v>0</v>
      </c>
      <c r="J336" s="238"/>
      <c r="K336" s="239">
        <f>ROUND(E336*J336,2)</f>
        <v>0</v>
      </c>
      <c r="L336" s="239">
        <v>21</v>
      </c>
      <c r="M336" s="239">
        <f>G336*(1+L336/100)</f>
        <v>0</v>
      </c>
      <c r="N336" s="237">
        <v>1.4200000000000001E-2</v>
      </c>
      <c r="O336" s="237">
        <f>ROUND(E336*N336,2)</f>
        <v>0.13</v>
      </c>
      <c r="P336" s="237">
        <v>0</v>
      </c>
      <c r="Q336" s="237">
        <f>ROUND(E336*P336,2)</f>
        <v>0</v>
      </c>
      <c r="R336" s="239"/>
      <c r="S336" s="239" t="s">
        <v>350</v>
      </c>
      <c r="T336" s="240" t="s">
        <v>351</v>
      </c>
      <c r="U336" s="223">
        <v>0</v>
      </c>
      <c r="V336" s="223">
        <f>ROUND(E336*U336,2)</f>
        <v>0</v>
      </c>
      <c r="W336" s="223"/>
      <c r="X336" s="223" t="s">
        <v>265</v>
      </c>
      <c r="Y336" s="212"/>
      <c r="Z336" s="212"/>
      <c r="AA336" s="212"/>
      <c r="AB336" s="212"/>
      <c r="AC336" s="212"/>
      <c r="AD336" s="212"/>
      <c r="AE336" s="212"/>
      <c r="AF336" s="212"/>
      <c r="AG336" s="212" t="s">
        <v>266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19"/>
      <c r="B337" s="220"/>
      <c r="C337" s="258" t="s">
        <v>563</v>
      </c>
      <c r="D337" s="225"/>
      <c r="E337" s="226">
        <v>9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146</v>
      </c>
      <c r="AH337" s="212">
        <v>5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x14ac:dyDescent="0.25">
      <c r="A338" s="228" t="s">
        <v>134</v>
      </c>
      <c r="B338" s="229" t="s">
        <v>85</v>
      </c>
      <c r="C338" s="255" t="s">
        <v>86</v>
      </c>
      <c r="D338" s="230"/>
      <c r="E338" s="231"/>
      <c r="F338" s="232"/>
      <c r="G338" s="232">
        <f>SUMIF(AG339:AG360,"&lt;&gt;NOR",G339:G360)</f>
        <v>0</v>
      </c>
      <c r="H338" s="232"/>
      <c r="I338" s="232">
        <f>SUM(I339:I360)</f>
        <v>0</v>
      </c>
      <c r="J338" s="232"/>
      <c r="K338" s="232">
        <f>SUM(K339:K360)</f>
        <v>0</v>
      </c>
      <c r="L338" s="232"/>
      <c r="M338" s="232">
        <f>SUM(M339:M360)</f>
        <v>0</v>
      </c>
      <c r="N338" s="231"/>
      <c r="O338" s="231">
        <f>SUM(O339:O360)</f>
        <v>0</v>
      </c>
      <c r="P338" s="231"/>
      <c r="Q338" s="231">
        <f>SUM(Q339:Q360)</f>
        <v>8.9499999999999993</v>
      </c>
      <c r="R338" s="232"/>
      <c r="S338" s="232"/>
      <c r="T338" s="233"/>
      <c r="U338" s="227"/>
      <c r="V338" s="227">
        <f>SUM(V339:V360)</f>
        <v>93.570000000000007</v>
      </c>
      <c r="W338" s="227"/>
      <c r="X338" s="227"/>
      <c r="AG338" t="s">
        <v>135</v>
      </c>
    </row>
    <row r="339" spans="1:60" outlineLevel="1" x14ac:dyDescent="0.25">
      <c r="A339" s="234">
        <v>117</v>
      </c>
      <c r="B339" s="235" t="s">
        <v>564</v>
      </c>
      <c r="C339" s="256" t="s">
        <v>565</v>
      </c>
      <c r="D339" s="236" t="s">
        <v>242</v>
      </c>
      <c r="E339" s="237">
        <v>42</v>
      </c>
      <c r="F339" s="238"/>
      <c r="G339" s="239">
        <f>ROUND(E339*F339,2)</f>
        <v>0</v>
      </c>
      <c r="H339" s="238"/>
      <c r="I339" s="239">
        <f>ROUND(E339*H339,2)</f>
        <v>0</v>
      </c>
      <c r="J339" s="238"/>
      <c r="K339" s="239">
        <f>ROUND(E339*J339,2)</f>
        <v>0</v>
      </c>
      <c r="L339" s="239">
        <v>21</v>
      </c>
      <c r="M339" s="239">
        <f>G339*(1+L339/100)</f>
        <v>0</v>
      </c>
      <c r="N339" s="237">
        <v>0</v>
      </c>
      <c r="O339" s="237">
        <f>ROUND(E339*N339,2)</f>
        <v>0</v>
      </c>
      <c r="P339" s="237">
        <v>0</v>
      </c>
      <c r="Q339" s="237">
        <f>ROUND(E339*P339,2)</f>
        <v>0</v>
      </c>
      <c r="R339" s="239" t="s">
        <v>566</v>
      </c>
      <c r="S339" s="239" t="s">
        <v>140</v>
      </c>
      <c r="T339" s="240" t="s">
        <v>140</v>
      </c>
      <c r="U339" s="223">
        <v>1.5349999999999999</v>
      </c>
      <c r="V339" s="223">
        <f>ROUND(E339*U339,2)</f>
        <v>64.47</v>
      </c>
      <c r="W339" s="223"/>
      <c r="X339" s="223" t="s">
        <v>141</v>
      </c>
      <c r="Y339" s="212"/>
      <c r="Z339" s="212"/>
      <c r="AA339" s="212"/>
      <c r="AB339" s="212"/>
      <c r="AC339" s="212"/>
      <c r="AD339" s="212"/>
      <c r="AE339" s="212"/>
      <c r="AF339" s="212"/>
      <c r="AG339" s="212" t="s">
        <v>142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ht="21" outlineLevel="1" x14ac:dyDescent="0.25">
      <c r="A340" s="219"/>
      <c r="B340" s="220"/>
      <c r="C340" s="257" t="s">
        <v>567</v>
      </c>
      <c r="D340" s="242"/>
      <c r="E340" s="242"/>
      <c r="F340" s="242"/>
      <c r="G340" s="242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144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41" t="str">
        <f>C340</f>
        <v>kanálů, šachet a žump, manipulace s deskami do vzdálenosti 8 m od osy kanálu, očištění nebo vysekání betonu kolem závěsných ok pro zachycení háků zvedacího mechanizmu,</v>
      </c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5">
      <c r="A341" s="219"/>
      <c r="B341" s="220"/>
      <c r="C341" s="258" t="s">
        <v>568</v>
      </c>
      <c r="D341" s="225"/>
      <c r="E341" s="226">
        <v>42</v>
      </c>
      <c r="F341" s="223"/>
      <c r="G341" s="223"/>
      <c r="H341" s="223"/>
      <c r="I341" s="223"/>
      <c r="J341" s="223"/>
      <c r="K341" s="223"/>
      <c r="L341" s="223"/>
      <c r="M341" s="223"/>
      <c r="N341" s="222"/>
      <c r="O341" s="222"/>
      <c r="P341" s="222"/>
      <c r="Q341" s="222"/>
      <c r="R341" s="223"/>
      <c r="S341" s="223"/>
      <c r="T341" s="223"/>
      <c r="U341" s="223"/>
      <c r="V341" s="223"/>
      <c r="W341" s="223"/>
      <c r="X341" s="223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146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ht="20.399999999999999" outlineLevel="1" x14ac:dyDescent="0.25">
      <c r="A342" s="234">
        <v>118</v>
      </c>
      <c r="B342" s="235" t="s">
        <v>569</v>
      </c>
      <c r="C342" s="256" t="s">
        <v>570</v>
      </c>
      <c r="D342" s="236" t="s">
        <v>189</v>
      </c>
      <c r="E342" s="237">
        <v>4.2882999999999996</v>
      </c>
      <c r="F342" s="238"/>
      <c r="G342" s="239">
        <f>ROUND(E342*F342,2)</f>
        <v>0</v>
      </c>
      <c r="H342" s="238"/>
      <c r="I342" s="239">
        <f>ROUND(E342*H342,2)</f>
        <v>0</v>
      </c>
      <c r="J342" s="238"/>
      <c r="K342" s="239">
        <f>ROUND(E342*J342,2)</f>
        <v>0</v>
      </c>
      <c r="L342" s="239">
        <v>21</v>
      </c>
      <c r="M342" s="239">
        <f>G342*(1+L342/100)</f>
        <v>0</v>
      </c>
      <c r="N342" s="237">
        <v>0</v>
      </c>
      <c r="O342" s="237">
        <f>ROUND(E342*N342,2)</f>
        <v>0</v>
      </c>
      <c r="P342" s="237">
        <v>1.4</v>
      </c>
      <c r="Q342" s="237">
        <f>ROUND(E342*P342,2)</f>
        <v>6</v>
      </c>
      <c r="R342" s="239" t="s">
        <v>566</v>
      </c>
      <c r="S342" s="239" t="s">
        <v>140</v>
      </c>
      <c r="T342" s="240" t="s">
        <v>140</v>
      </c>
      <c r="U342" s="223">
        <v>1.0509999999999999</v>
      </c>
      <c r="V342" s="223">
        <f>ROUND(E342*U342,2)</f>
        <v>4.51</v>
      </c>
      <c r="W342" s="223"/>
      <c r="X342" s="223" t="s">
        <v>141</v>
      </c>
      <c r="Y342" s="212"/>
      <c r="Z342" s="212"/>
      <c r="AA342" s="212"/>
      <c r="AB342" s="212"/>
      <c r="AC342" s="212"/>
      <c r="AD342" s="212"/>
      <c r="AE342" s="212"/>
      <c r="AF342" s="212"/>
      <c r="AG342" s="212" t="s">
        <v>142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5">
      <c r="A343" s="219"/>
      <c r="B343" s="220"/>
      <c r="C343" s="258" t="s">
        <v>571</v>
      </c>
      <c r="D343" s="225"/>
      <c r="E343" s="226">
        <v>4.2882999999999996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146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5">
      <c r="A344" s="234">
        <v>119</v>
      </c>
      <c r="B344" s="235" t="s">
        <v>572</v>
      </c>
      <c r="C344" s="256" t="s">
        <v>573</v>
      </c>
      <c r="D344" s="236" t="s">
        <v>138</v>
      </c>
      <c r="E344" s="237">
        <v>2.0699999999999998</v>
      </c>
      <c r="F344" s="238"/>
      <c r="G344" s="239">
        <f>ROUND(E344*F344,2)</f>
        <v>0</v>
      </c>
      <c r="H344" s="238"/>
      <c r="I344" s="239">
        <f>ROUND(E344*H344,2)</f>
        <v>0</v>
      </c>
      <c r="J344" s="238"/>
      <c r="K344" s="239">
        <f>ROUND(E344*J344,2)</f>
        <v>0</v>
      </c>
      <c r="L344" s="239">
        <v>21</v>
      </c>
      <c r="M344" s="239">
        <f>G344*(1+L344/100)</f>
        <v>0</v>
      </c>
      <c r="N344" s="237">
        <v>3.4000000000000002E-4</v>
      </c>
      <c r="O344" s="237">
        <f>ROUND(E344*N344,2)</f>
        <v>0</v>
      </c>
      <c r="P344" s="237">
        <v>0.25</v>
      </c>
      <c r="Q344" s="237">
        <f>ROUND(E344*P344,2)</f>
        <v>0.52</v>
      </c>
      <c r="R344" s="239" t="s">
        <v>566</v>
      </c>
      <c r="S344" s="239" t="s">
        <v>140</v>
      </c>
      <c r="T344" s="240" t="s">
        <v>140</v>
      </c>
      <c r="U344" s="223">
        <v>1.383</v>
      </c>
      <c r="V344" s="223">
        <f>ROUND(E344*U344,2)</f>
        <v>2.86</v>
      </c>
      <c r="W344" s="223"/>
      <c r="X344" s="223" t="s">
        <v>141</v>
      </c>
      <c r="Y344" s="212"/>
      <c r="Z344" s="212"/>
      <c r="AA344" s="212"/>
      <c r="AB344" s="212"/>
      <c r="AC344" s="212"/>
      <c r="AD344" s="212"/>
      <c r="AE344" s="212"/>
      <c r="AF344" s="212"/>
      <c r="AG344" s="212" t="s">
        <v>142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5">
      <c r="A345" s="219"/>
      <c r="B345" s="220"/>
      <c r="C345" s="257" t="s">
        <v>574</v>
      </c>
      <c r="D345" s="242"/>
      <c r="E345" s="242"/>
      <c r="F345" s="242"/>
      <c r="G345" s="242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144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5">
      <c r="A346" s="219"/>
      <c r="B346" s="220"/>
      <c r="C346" s="258" t="s">
        <v>575</v>
      </c>
      <c r="D346" s="225"/>
      <c r="E346" s="226">
        <v>2.0699999999999998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146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5">
      <c r="A347" s="234">
        <v>120</v>
      </c>
      <c r="B347" s="235" t="s">
        <v>576</v>
      </c>
      <c r="C347" s="256" t="s">
        <v>577</v>
      </c>
      <c r="D347" s="236" t="s">
        <v>174</v>
      </c>
      <c r="E347" s="237">
        <v>0.1</v>
      </c>
      <c r="F347" s="238"/>
      <c r="G347" s="239">
        <f>ROUND(E347*F347,2)</f>
        <v>0</v>
      </c>
      <c r="H347" s="238"/>
      <c r="I347" s="239">
        <f>ROUND(E347*H347,2)</f>
        <v>0</v>
      </c>
      <c r="J347" s="238"/>
      <c r="K347" s="239">
        <f>ROUND(E347*J347,2)</f>
        <v>0</v>
      </c>
      <c r="L347" s="239">
        <v>21</v>
      </c>
      <c r="M347" s="239">
        <f>G347*(1+L347/100)</f>
        <v>0</v>
      </c>
      <c r="N347" s="237">
        <v>1.6800000000000001E-3</v>
      </c>
      <c r="O347" s="237">
        <f>ROUND(E347*N347,2)</f>
        <v>0</v>
      </c>
      <c r="P347" s="237">
        <v>3.184E-2</v>
      </c>
      <c r="Q347" s="237">
        <f>ROUND(E347*P347,2)</f>
        <v>0</v>
      </c>
      <c r="R347" s="239" t="s">
        <v>566</v>
      </c>
      <c r="S347" s="239" t="s">
        <v>140</v>
      </c>
      <c r="T347" s="240" t="s">
        <v>140</v>
      </c>
      <c r="U347" s="223">
        <v>3.6</v>
      </c>
      <c r="V347" s="223">
        <f>ROUND(E347*U347,2)</f>
        <v>0.36</v>
      </c>
      <c r="W347" s="223"/>
      <c r="X347" s="223" t="s">
        <v>141</v>
      </c>
      <c r="Y347" s="212"/>
      <c r="Z347" s="212"/>
      <c r="AA347" s="212"/>
      <c r="AB347" s="212"/>
      <c r="AC347" s="212"/>
      <c r="AD347" s="212"/>
      <c r="AE347" s="212"/>
      <c r="AF347" s="212"/>
      <c r="AG347" s="212" t="s">
        <v>142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5">
      <c r="A348" s="219"/>
      <c r="B348" s="220"/>
      <c r="C348" s="258" t="s">
        <v>578</v>
      </c>
      <c r="D348" s="225"/>
      <c r="E348" s="226">
        <v>0.1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146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5">
      <c r="A349" s="234">
        <v>121</v>
      </c>
      <c r="B349" s="235" t="s">
        <v>579</v>
      </c>
      <c r="C349" s="256" t="s">
        <v>580</v>
      </c>
      <c r="D349" s="236" t="s">
        <v>174</v>
      </c>
      <c r="E349" s="237">
        <v>0.3</v>
      </c>
      <c r="F349" s="238"/>
      <c r="G349" s="239">
        <f>ROUND(E349*F349,2)</f>
        <v>0</v>
      </c>
      <c r="H349" s="238"/>
      <c r="I349" s="239">
        <f>ROUND(E349*H349,2)</f>
        <v>0</v>
      </c>
      <c r="J349" s="238"/>
      <c r="K349" s="239">
        <f>ROUND(E349*J349,2)</f>
        <v>0</v>
      </c>
      <c r="L349" s="239">
        <v>21</v>
      </c>
      <c r="M349" s="239">
        <f>G349*(1+L349/100)</f>
        <v>0</v>
      </c>
      <c r="N349" s="237">
        <v>1.92E-3</v>
      </c>
      <c r="O349" s="237">
        <f>ROUND(E349*N349,2)</f>
        <v>0</v>
      </c>
      <c r="P349" s="237">
        <v>3.3169999999999998E-2</v>
      </c>
      <c r="Q349" s="237">
        <f>ROUND(E349*P349,2)</f>
        <v>0.01</v>
      </c>
      <c r="R349" s="239" t="s">
        <v>566</v>
      </c>
      <c r="S349" s="239" t="s">
        <v>140</v>
      </c>
      <c r="T349" s="240" t="s">
        <v>140</v>
      </c>
      <c r="U349" s="223">
        <v>3.9</v>
      </c>
      <c r="V349" s="223">
        <f>ROUND(E349*U349,2)</f>
        <v>1.17</v>
      </c>
      <c r="W349" s="223"/>
      <c r="X349" s="223" t="s">
        <v>141</v>
      </c>
      <c r="Y349" s="212"/>
      <c r="Z349" s="212"/>
      <c r="AA349" s="212"/>
      <c r="AB349" s="212"/>
      <c r="AC349" s="212"/>
      <c r="AD349" s="212"/>
      <c r="AE349" s="212"/>
      <c r="AF349" s="212"/>
      <c r="AG349" s="212" t="s">
        <v>142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5">
      <c r="A350" s="219"/>
      <c r="B350" s="220"/>
      <c r="C350" s="258" t="s">
        <v>581</v>
      </c>
      <c r="D350" s="225"/>
      <c r="E350" s="226">
        <v>0.3</v>
      </c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146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ht="20.399999999999999" outlineLevel="1" x14ac:dyDescent="0.25">
      <c r="A351" s="234">
        <v>122</v>
      </c>
      <c r="B351" s="235" t="s">
        <v>582</v>
      </c>
      <c r="C351" s="256" t="s">
        <v>583</v>
      </c>
      <c r="D351" s="236" t="s">
        <v>174</v>
      </c>
      <c r="E351" s="237">
        <v>4.8719999999999999</v>
      </c>
      <c r="F351" s="238"/>
      <c r="G351" s="239">
        <f>ROUND(E351*F351,2)</f>
        <v>0</v>
      </c>
      <c r="H351" s="238"/>
      <c r="I351" s="239">
        <f>ROUND(E351*H351,2)</f>
        <v>0</v>
      </c>
      <c r="J351" s="238"/>
      <c r="K351" s="239">
        <f>ROUND(E351*J351,2)</f>
        <v>0</v>
      </c>
      <c r="L351" s="239">
        <v>21</v>
      </c>
      <c r="M351" s="239">
        <f>G351*(1+L351/100)</f>
        <v>0</v>
      </c>
      <c r="N351" s="237">
        <v>0</v>
      </c>
      <c r="O351" s="237">
        <f>ROUND(E351*N351,2)</f>
        <v>0</v>
      </c>
      <c r="P351" s="237">
        <v>0.17599999999999999</v>
      </c>
      <c r="Q351" s="237">
        <f>ROUND(E351*P351,2)</f>
        <v>0.86</v>
      </c>
      <c r="R351" s="239" t="s">
        <v>566</v>
      </c>
      <c r="S351" s="239" t="s">
        <v>140</v>
      </c>
      <c r="T351" s="240" t="s">
        <v>140</v>
      </c>
      <c r="U351" s="223">
        <v>0.52800000000000002</v>
      </c>
      <c r="V351" s="223">
        <f>ROUND(E351*U351,2)</f>
        <v>2.57</v>
      </c>
      <c r="W351" s="223"/>
      <c r="X351" s="223" t="s">
        <v>141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142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5">
      <c r="A352" s="219"/>
      <c r="B352" s="220"/>
      <c r="C352" s="257" t="s">
        <v>584</v>
      </c>
      <c r="D352" s="242"/>
      <c r="E352" s="242"/>
      <c r="F352" s="242"/>
      <c r="G352" s="242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144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5">
      <c r="A353" s="219"/>
      <c r="B353" s="220"/>
      <c r="C353" s="258" t="s">
        <v>585</v>
      </c>
      <c r="D353" s="225"/>
      <c r="E353" s="226">
        <v>4.8719999999999999</v>
      </c>
      <c r="F353" s="223"/>
      <c r="G353" s="223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146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5">
      <c r="A354" s="234">
        <v>123</v>
      </c>
      <c r="B354" s="235" t="s">
        <v>586</v>
      </c>
      <c r="C354" s="256" t="s">
        <v>587</v>
      </c>
      <c r="D354" s="236" t="s">
        <v>174</v>
      </c>
      <c r="E354" s="237">
        <v>23.74</v>
      </c>
      <c r="F354" s="238"/>
      <c r="G354" s="239">
        <f>ROUND(E354*F354,2)</f>
        <v>0</v>
      </c>
      <c r="H354" s="238"/>
      <c r="I354" s="239">
        <f>ROUND(E354*H354,2)</f>
        <v>0</v>
      </c>
      <c r="J354" s="238"/>
      <c r="K354" s="239">
        <f>ROUND(E354*J354,2)</f>
        <v>0</v>
      </c>
      <c r="L354" s="239">
        <v>21</v>
      </c>
      <c r="M354" s="239">
        <f>G354*(1+L354/100)</f>
        <v>0</v>
      </c>
      <c r="N354" s="237">
        <v>0</v>
      </c>
      <c r="O354" s="237">
        <f>ROUND(E354*N354,2)</f>
        <v>0</v>
      </c>
      <c r="P354" s="237">
        <v>3.6999999999999998E-2</v>
      </c>
      <c r="Q354" s="237">
        <f>ROUND(E354*P354,2)</f>
        <v>0.88</v>
      </c>
      <c r="R354" s="239" t="s">
        <v>566</v>
      </c>
      <c r="S354" s="239" t="s">
        <v>140</v>
      </c>
      <c r="T354" s="240" t="s">
        <v>140</v>
      </c>
      <c r="U354" s="223">
        <v>0.55000000000000004</v>
      </c>
      <c r="V354" s="223">
        <f>ROUND(E354*U354,2)</f>
        <v>13.06</v>
      </c>
      <c r="W354" s="223"/>
      <c r="X354" s="223" t="s">
        <v>141</v>
      </c>
      <c r="Y354" s="212"/>
      <c r="Z354" s="212"/>
      <c r="AA354" s="212"/>
      <c r="AB354" s="212"/>
      <c r="AC354" s="212"/>
      <c r="AD354" s="212"/>
      <c r="AE354" s="212"/>
      <c r="AF354" s="212"/>
      <c r="AG354" s="212" t="s">
        <v>142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5">
      <c r="A355" s="219"/>
      <c r="B355" s="220"/>
      <c r="C355" s="258" t="s">
        <v>588</v>
      </c>
      <c r="D355" s="225"/>
      <c r="E355" s="226">
        <v>23.74</v>
      </c>
      <c r="F355" s="223"/>
      <c r="G355" s="223"/>
      <c r="H355" s="223"/>
      <c r="I355" s="223"/>
      <c r="J355" s="223"/>
      <c r="K355" s="223"/>
      <c r="L355" s="223"/>
      <c r="M355" s="223"/>
      <c r="N355" s="222"/>
      <c r="O355" s="222"/>
      <c r="P355" s="222"/>
      <c r="Q355" s="222"/>
      <c r="R355" s="223"/>
      <c r="S355" s="223"/>
      <c r="T355" s="223"/>
      <c r="U355" s="223"/>
      <c r="V355" s="223"/>
      <c r="W355" s="223"/>
      <c r="X355" s="223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146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ht="20.399999999999999" outlineLevel="1" x14ac:dyDescent="0.25">
      <c r="A356" s="234">
        <v>124</v>
      </c>
      <c r="B356" s="235" t="s">
        <v>589</v>
      </c>
      <c r="C356" s="256" t="s">
        <v>590</v>
      </c>
      <c r="D356" s="236" t="s">
        <v>138</v>
      </c>
      <c r="E356" s="237">
        <v>8.9320000000000004</v>
      </c>
      <c r="F356" s="238"/>
      <c r="G356" s="239">
        <f>ROUND(E356*F356,2)</f>
        <v>0</v>
      </c>
      <c r="H356" s="238"/>
      <c r="I356" s="239">
        <f>ROUND(E356*H356,2)</f>
        <v>0</v>
      </c>
      <c r="J356" s="238"/>
      <c r="K356" s="239">
        <f>ROUND(E356*J356,2)</f>
        <v>0</v>
      </c>
      <c r="L356" s="239">
        <v>21</v>
      </c>
      <c r="M356" s="239">
        <f>G356*(1+L356/100)</f>
        <v>0</v>
      </c>
      <c r="N356" s="237">
        <v>0</v>
      </c>
      <c r="O356" s="237">
        <f>ROUND(E356*N356,2)</f>
        <v>0</v>
      </c>
      <c r="P356" s="237">
        <v>5.8999999999999997E-2</v>
      </c>
      <c r="Q356" s="237">
        <f>ROUND(E356*P356,2)</f>
        <v>0.53</v>
      </c>
      <c r="R356" s="239" t="s">
        <v>566</v>
      </c>
      <c r="S356" s="239" t="s">
        <v>140</v>
      </c>
      <c r="T356" s="240" t="s">
        <v>140</v>
      </c>
      <c r="U356" s="223">
        <v>0.3</v>
      </c>
      <c r="V356" s="223">
        <f>ROUND(E356*U356,2)</f>
        <v>2.68</v>
      </c>
      <c r="W356" s="223"/>
      <c r="X356" s="223" t="s">
        <v>141</v>
      </c>
      <c r="Y356" s="212"/>
      <c r="Z356" s="212"/>
      <c r="AA356" s="212"/>
      <c r="AB356" s="212"/>
      <c r="AC356" s="212"/>
      <c r="AD356" s="212"/>
      <c r="AE356" s="212"/>
      <c r="AF356" s="212"/>
      <c r="AG356" s="212" t="s">
        <v>142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5">
      <c r="A357" s="219"/>
      <c r="B357" s="220"/>
      <c r="C357" s="258" t="s">
        <v>591</v>
      </c>
      <c r="D357" s="225"/>
      <c r="E357" s="226">
        <v>8.9320000000000004</v>
      </c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146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5">
      <c r="A358" s="234">
        <v>125</v>
      </c>
      <c r="B358" s="235" t="s">
        <v>592</v>
      </c>
      <c r="C358" s="256" t="s">
        <v>593</v>
      </c>
      <c r="D358" s="236" t="s">
        <v>138</v>
      </c>
      <c r="E358" s="237">
        <v>10.476000000000001</v>
      </c>
      <c r="F358" s="238"/>
      <c r="G358" s="239">
        <f>ROUND(E358*F358,2)</f>
        <v>0</v>
      </c>
      <c r="H358" s="238"/>
      <c r="I358" s="239">
        <f>ROUND(E358*H358,2)</f>
        <v>0</v>
      </c>
      <c r="J358" s="238"/>
      <c r="K358" s="239">
        <f>ROUND(E358*J358,2)</f>
        <v>0</v>
      </c>
      <c r="L358" s="239">
        <v>21</v>
      </c>
      <c r="M358" s="239">
        <f>G358*(1+L358/100)</f>
        <v>0</v>
      </c>
      <c r="N358" s="237">
        <v>0</v>
      </c>
      <c r="O358" s="237">
        <f>ROUND(E358*N358,2)</f>
        <v>0</v>
      </c>
      <c r="P358" s="237">
        <v>1.4E-2</v>
      </c>
      <c r="Q358" s="237">
        <f>ROUND(E358*P358,2)</f>
        <v>0.15</v>
      </c>
      <c r="R358" s="239" t="s">
        <v>566</v>
      </c>
      <c r="S358" s="239" t="s">
        <v>140</v>
      </c>
      <c r="T358" s="240" t="s">
        <v>140</v>
      </c>
      <c r="U358" s="223">
        <v>0.18</v>
      </c>
      <c r="V358" s="223">
        <f>ROUND(E358*U358,2)</f>
        <v>1.89</v>
      </c>
      <c r="W358" s="223"/>
      <c r="X358" s="223" t="s">
        <v>141</v>
      </c>
      <c r="Y358" s="212"/>
      <c r="Z358" s="212"/>
      <c r="AA358" s="212"/>
      <c r="AB358" s="212"/>
      <c r="AC358" s="212"/>
      <c r="AD358" s="212"/>
      <c r="AE358" s="212"/>
      <c r="AF358" s="212"/>
      <c r="AG358" s="212" t="s">
        <v>142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5">
      <c r="A359" s="219"/>
      <c r="B359" s="220"/>
      <c r="C359" s="258" t="s">
        <v>594</v>
      </c>
      <c r="D359" s="225"/>
      <c r="E359" s="226">
        <v>10.476000000000001</v>
      </c>
      <c r="F359" s="223"/>
      <c r="G359" s="223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146</v>
      </c>
      <c r="AH359" s="212">
        <v>5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5">
      <c r="A360" s="245">
        <v>126</v>
      </c>
      <c r="B360" s="246" t="s">
        <v>595</v>
      </c>
      <c r="C360" s="261" t="s">
        <v>596</v>
      </c>
      <c r="D360" s="247" t="s">
        <v>597</v>
      </c>
      <c r="E360" s="248">
        <v>1</v>
      </c>
      <c r="F360" s="249"/>
      <c r="G360" s="250">
        <f>ROUND(E360*F360,2)</f>
        <v>0</v>
      </c>
      <c r="H360" s="249"/>
      <c r="I360" s="250">
        <f>ROUND(E360*H360,2)</f>
        <v>0</v>
      </c>
      <c r="J360" s="249"/>
      <c r="K360" s="250">
        <f>ROUND(E360*J360,2)</f>
        <v>0</v>
      </c>
      <c r="L360" s="250">
        <v>21</v>
      </c>
      <c r="M360" s="250">
        <f>G360*(1+L360/100)</f>
        <v>0</v>
      </c>
      <c r="N360" s="248">
        <v>0</v>
      </c>
      <c r="O360" s="248">
        <f>ROUND(E360*N360,2)</f>
        <v>0</v>
      </c>
      <c r="P360" s="248">
        <v>0</v>
      </c>
      <c r="Q360" s="248">
        <f>ROUND(E360*P360,2)</f>
        <v>0</v>
      </c>
      <c r="R360" s="250"/>
      <c r="S360" s="250" t="s">
        <v>350</v>
      </c>
      <c r="T360" s="251" t="s">
        <v>351</v>
      </c>
      <c r="U360" s="223">
        <v>0</v>
      </c>
      <c r="V360" s="223">
        <f>ROUND(E360*U360,2)</f>
        <v>0</v>
      </c>
      <c r="W360" s="223"/>
      <c r="X360" s="223" t="s">
        <v>141</v>
      </c>
      <c r="Y360" s="212"/>
      <c r="Z360" s="212"/>
      <c r="AA360" s="212"/>
      <c r="AB360" s="212"/>
      <c r="AC360" s="212"/>
      <c r="AD360" s="212"/>
      <c r="AE360" s="212"/>
      <c r="AF360" s="212"/>
      <c r="AG360" s="212" t="s">
        <v>142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x14ac:dyDescent="0.25">
      <c r="A361" s="228" t="s">
        <v>134</v>
      </c>
      <c r="B361" s="229" t="s">
        <v>87</v>
      </c>
      <c r="C361" s="255" t="s">
        <v>88</v>
      </c>
      <c r="D361" s="230"/>
      <c r="E361" s="231"/>
      <c r="F361" s="232"/>
      <c r="G361" s="232">
        <f>SUMIF(AG362:AG363,"&lt;&gt;NOR",G362:G363)</f>
        <v>0</v>
      </c>
      <c r="H361" s="232"/>
      <c r="I361" s="232">
        <f>SUM(I362:I363)</f>
        <v>0</v>
      </c>
      <c r="J361" s="232"/>
      <c r="K361" s="232">
        <f>SUM(K362:K363)</f>
        <v>0</v>
      </c>
      <c r="L361" s="232"/>
      <c r="M361" s="232">
        <f>SUM(M362:M363)</f>
        <v>0</v>
      </c>
      <c r="N361" s="231"/>
      <c r="O361" s="231">
        <f>SUM(O362:O363)</f>
        <v>0</v>
      </c>
      <c r="P361" s="231"/>
      <c r="Q361" s="231">
        <f>SUM(Q362:Q363)</f>
        <v>0</v>
      </c>
      <c r="R361" s="232"/>
      <c r="S361" s="232"/>
      <c r="T361" s="233"/>
      <c r="U361" s="227"/>
      <c r="V361" s="227">
        <f>SUM(V362:V363)</f>
        <v>39.869999999999997</v>
      </c>
      <c r="W361" s="227"/>
      <c r="X361" s="227"/>
      <c r="AG361" t="s">
        <v>135</v>
      </c>
    </row>
    <row r="362" spans="1:60" outlineLevel="1" x14ac:dyDescent="0.25">
      <c r="A362" s="234">
        <v>127</v>
      </c>
      <c r="B362" s="235" t="s">
        <v>598</v>
      </c>
      <c r="C362" s="256" t="s">
        <v>599</v>
      </c>
      <c r="D362" s="236" t="s">
        <v>280</v>
      </c>
      <c r="E362" s="237">
        <v>102.23096</v>
      </c>
      <c r="F362" s="238"/>
      <c r="G362" s="239">
        <f>ROUND(E362*F362,2)</f>
        <v>0</v>
      </c>
      <c r="H362" s="238"/>
      <c r="I362" s="239">
        <f>ROUND(E362*H362,2)</f>
        <v>0</v>
      </c>
      <c r="J362" s="238"/>
      <c r="K362" s="239">
        <f>ROUND(E362*J362,2)</f>
        <v>0</v>
      </c>
      <c r="L362" s="239">
        <v>21</v>
      </c>
      <c r="M362" s="239">
        <f>G362*(1+L362/100)</f>
        <v>0</v>
      </c>
      <c r="N362" s="237">
        <v>0</v>
      </c>
      <c r="O362" s="237">
        <f>ROUND(E362*N362,2)</f>
        <v>0</v>
      </c>
      <c r="P362" s="237">
        <v>0</v>
      </c>
      <c r="Q362" s="237">
        <f>ROUND(E362*P362,2)</f>
        <v>0</v>
      </c>
      <c r="R362" s="239" t="s">
        <v>155</v>
      </c>
      <c r="S362" s="239" t="s">
        <v>140</v>
      </c>
      <c r="T362" s="240" t="s">
        <v>140</v>
      </c>
      <c r="U362" s="223">
        <v>0.39</v>
      </c>
      <c r="V362" s="223">
        <f>ROUND(E362*U362,2)</f>
        <v>39.869999999999997</v>
      </c>
      <c r="W362" s="223"/>
      <c r="X362" s="223" t="s">
        <v>600</v>
      </c>
      <c r="Y362" s="212"/>
      <c r="Z362" s="212"/>
      <c r="AA362" s="212"/>
      <c r="AB362" s="212"/>
      <c r="AC362" s="212"/>
      <c r="AD362" s="212"/>
      <c r="AE362" s="212"/>
      <c r="AF362" s="212"/>
      <c r="AG362" s="212" t="s">
        <v>601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5">
      <c r="A363" s="219"/>
      <c r="B363" s="220"/>
      <c r="C363" s="257" t="s">
        <v>602</v>
      </c>
      <c r="D363" s="242"/>
      <c r="E363" s="242"/>
      <c r="F363" s="242"/>
      <c r="G363" s="242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144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x14ac:dyDescent="0.25">
      <c r="A364" s="228" t="s">
        <v>134</v>
      </c>
      <c r="B364" s="229" t="s">
        <v>89</v>
      </c>
      <c r="C364" s="255" t="s">
        <v>90</v>
      </c>
      <c r="D364" s="230"/>
      <c r="E364" s="231"/>
      <c r="F364" s="232"/>
      <c r="G364" s="232">
        <f>SUMIF(AG365:AG380,"&lt;&gt;NOR",G365:G380)</f>
        <v>0</v>
      </c>
      <c r="H364" s="232"/>
      <c r="I364" s="232">
        <f>SUM(I365:I380)</f>
        <v>0</v>
      </c>
      <c r="J364" s="232"/>
      <c r="K364" s="232">
        <f>SUM(K365:K380)</f>
        <v>0</v>
      </c>
      <c r="L364" s="232"/>
      <c r="M364" s="232">
        <f>SUM(M365:M380)</f>
        <v>0</v>
      </c>
      <c r="N364" s="231"/>
      <c r="O364" s="231">
        <f>SUM(O365:O380)</f>
        <v>0.04</v>
      </c>
      <c r="P364" s="231"/>
      <c r="Q364" s="231">
        <f>SUM(Q365:Q380)</f>
        <v>0</v>
      </c>
      <c r="R364" s="232"/>
      <c r="S364" s="232"/>
      <c r="T364" s="233"/>
      <c r="U364" s="227"/>
      <c r="V364" s="227">
        <f>SUM(V365:V380)</f>
        <v>9.31</v>
      </c>
      <c r="W364" s="227"/>
      <c r="X364" s="227"/>
      <c r="AG364" t="s">
        <v>135</v>
      </c>
    </row>
    <row r="365" spans="1:60" ht="20.399999999999999" outlineLevel="1" x14ac:dyDescent="0.25">
      <c r="A365" s="234">
        <v>128</v>
      </c>
      <c r="B365" s="235" t="s">
        <v>603</v>
      </c>
      <c r="C365" s="256" t="s">
        <v>604</v>
      </c>
      <c r="D365" s="236" t="s">
        <v>138</v>
      </c>
      <c r="E365" s="237">
        <v>16.5</v>
      </c>
      <c r="F365" s="238"/>
      <c r="G365" s="239">
        <f>ROUND(E365*F365,2)</f>
        <v>0</v>
      </c>
      <c r="H365" s="238"/>
      <c r="I365" s="239">
        <f>ROUND(E365*H365,2)</f>
        <v>0</v>
      </c>
      <c r="J365" s="238"/>
      <c r="K365" s="239">
        <f>ROUND(E365*J365,2)</f>
        <v>0</v>
      </c>
      <c r="L365" s="239">
        <v>21</v>
      </c>
      <c r="M365" s="239">
        <f>G365*(1+L365/100)</f>
        <v>0</v>
      </c>
      <c r="N365" s="237">
        <v>0</v>
      </c>
      <c r="O365" s="237">
        <f>ROUND(E365*N365,2)</f>
        <v>0</v>
      </c>
      <c r="P365" s="237">
        <v>0</v>
      </c>
      <c r="Q365" s="237">
        <f>ROUND(E365*P365,2)</f>
        <v>0</v>
      </c>
      <c r="R365" s="239" t="s">
        <v>605</v>
      </c>
      <c r="S365" s="239" t="s">
        <v>140</v>
      </c>
      <c r="T365" s="240" t="s">
        <v>140</v>
      </c>
      <c r="U365" s="223">
        <v>0.14000000000000001</v>
      </c>
      <c r="V365" s="223">
        <f>ROUND(E365*U365,2)</f>
        <v>2.31</v>
      </c>
      <c r="W365" s="223"/>
      <c r="X365" s="223" t="s">
        <v>141</v>
      </c>
      <c r="Y365" s="212"/>
      <c r="Z365" s="212"/>
      <c r="AA365" s="212"/>
      <c r="AB365" s="212"/>
      <c r="AC365" s="212"/>
      <c r="AD365" s="212"/>
      <c r="AE365" s="212"/>
      <c r="AF365" s="212"/>
      <c r="AG365" s="212" t="s">
        <v>142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5">
      <c r="A366" s="219"/>
      <c r="B366" s="220"/>
      <c r="C366" s="258" t="s">
        <v>606</v>
      </c>
      <c r="D366" s="225"/>
      <c r="E366" s="226">
        <v>16.5</v>
      </c>
      <c r="F366" s="223"/>
      <c r="G366" s="223"/>
      <c r="H366" s="223"/>
      <c r="I366" s="223"/>
      <c r="J366" s="223"/>
      <c r="K366" s="223"/>
      <c r="L366" s="223"/>
      <c r="M366" s="223"/>
      <c r="N366" s="222"/>
      <c r="O366" s="222"/>
      <c r="P366" s="222"/>
      <c r="Q366" s="222"/>
      <c r="R366" s="223"/>
      <c r="S366" s="223"/>
      <c r="T366" s="223"/>
      <c r="U366" s="223"/>
      <c r="V366" s="223"/>
      <c r="W366" s="223"/>
      <c r="X366" s="223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146</v>
      </c>
      <c r="AH366" s="212">
        <v>5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5">
      <c r="A367" s="234">
        <v>129</v>
      </c>
      <c r="B367" s="235" t="s">
        <v>607</v>
      </c>
      <c r="C367" s="256" t="s">
        <v>608</v>
      </c>
      <c r="D367" s="236" t="s">
        <v>138</v>
      </c>
      <c r="E367" s="237">
        <v>7.173</v>
      </c>
      <c r="F367" s="238"/>
      <c r="G367" s="239">
        <f>ROUND(E367*F367,2)</f>
        <v>0</v>
      </c>
      <c r="H367" s="238"/>
      <c r="I367" s="239">
        <f>ROUND(E367*H367,2)</f>
        <v>0</v>
      </c>
      <c r="J367" s="238"/>
      <c r="K367" s="239">
        <f>ROUND(E367*J367,2)</f>
        <v>0</v>
      </c>
      <c r="L367" s="239">
        <v>21</v>
      </c>
      <c r="M367" s="239">
        <f>G367*(1+L367/100)</f>
        <v>0</v>
      </c>
      <c r="N367" s="237">
        <v>3.2299999999999998E-3</v>
      </c>
      <c r="O367" s="237">
        <f>ROUND(E367*N367,2)</f>
        <v>0.02</v>
      </c>
      <c r="P367" s="237">
        <v>0</v>
      </c>
      <c r="Q367" s="237">
        <f>ROUND(E367*P367,2)</f>
        <v>0</v>
      </c>
      <c r="R367" s="239" t="s">
        <v>605</v>
      </c>
      <c r="S367" s="239" t="s">
        <v>140</v>
      </c>
      <c r="T367" s="240" t="s">
        <v>140</v>
      </c>
      <c r="U367" s="223">
        <v>0.48</v>
      </c>
      <c r="V367" s="223">
        <f>ROUND(E367*U367,2)</f>
        <v>3.44</v>
      </c>
      <c r="W367" s="223"/>
      <c r="X367" s="223" t="s">
        <v>141</v>
      </c>
      <c r="Y367" s="212"/>
      <c r="Z367" s="212"/>
      <c r="AA367" s="212"/>
      <c r="AB367" s="212"/>
      <c r="AC367" s="212"/>
      <c r="AD367" s="212"/>
      <c r="AE367" s="212"/>
      <c r="AF367" s="212"/>
      <c r="AG367" s="212" t="s">
        <v>142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5">
      <c r="A368" s="219"/>
      <c r="B368" s="220"/>
      <c r="C368" s="260" t="s">
        <v>609</v>
      </c>
      <c r="D368" s="244"/>
      <c r="E368" s="244"/>
      <c r="F368" s="244"/>
      <c r="G368" s="244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151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5">
      <c r="A369" s="219"/>
      <c r="B369" s="220"/>
      <c r="C369" s="258" t="s">
        <v>610</v>
      </c>
      <c r="D369" s="225"/>
      <c r="E369" s="226"/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146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5">
      <c r="A370" s="219"/>
      <c r="B370" s="220"/>
      <c r="C370" s="258" t="s">
        <v>611</v>
      </c>
      <c r="D370" s="225"/>
      <c r="E370" s="226">
        <v>2.8980000000000001</v>
      </c>
      <c r="F370" s="223"/>
      <c r="G370" s="223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146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5">
      <c r="A371" s="219"/>
      <c r="B371" s="220"/>
      <c r="C371" s="258" t="s">
        <v>612</v>
      </c>
      <c r="D371" s="225"/>
      <c r="E371" s="226">
        <v>4.2750000000000004</v>
      </c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146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5">
      <c r="A372" s="234">
        <v>130</v>
      </c>
      <c r="B372" s="235" t="s">
        <v>613</v>
      </c>
      <c r="C372" s="256" t="s">
        <v>614</v>
      </c>
      <c r="D372" s="236" t="s">
        <v>138</v>
      </c>
      <c r="E372" s="237">
        <v>16.5</v>
      </c>
      <c r="F372" s="238"/>
      <c r="G372" s="239">
        <f>ROUND(E372*F372,2)</f>
        <v>0</v>
      </c>
      <c r="H372" s="238"/>
      <c r="I372" s="239">
        <f>ROUND(E372*H372,2)</f>
        <v>0</v>
      </c>
      <c r="J372" s="238"/>
      <c r="K372" s="239">
        <f>ROUND(E372*J372,2)</f>
        <v>0</v>
      </c>
      <c r="L372" s="239">
        <v>21</v>
      </c>
      <c r="M372" s="239">
        <f>G372*(1+L372/100)</f>
        <v>0</v>
      </c>
      <c r="N372" s="237">
        <v>5.8E-4</v>
      </c>
      <c r="O372" s="237">
        <f>ROUND(E372*N372,2)</f>
        <v>0.01</v>
      </c>
      <c r="P372" s="237">
        <v>0</v>
      </c>
      <c r="Q372" s="237">
        <f>ROUND(E372*P372,2)</f>
        <v>0</v>
      </c>
      <c r="R372" s="239" t="s">
        <v>605</v>
      </c>
      <c r="S372" s="239" t="s">
        <v>140</v>
      </c>
      <c r="T372" s="240" t="s">
        <v>140</v>
      </c>
      <c r="U372" s="223">
        <v>0.16</v>
      </c>
      <c r="V372" s="223">
        <f>ROUND(E372*U372,2)</f>
        <v>2.64</v>
      </c>
      <c r="W372" s="223"/>
      <c r="X372" s="223" t="s">
        <v>141</v>
      </c>
      <c r="Y372" s="212"/>
      <c r="Z372" s="212"/>
      <c r="AA372" s="212"/>
      <c r="AB372" s="212"/>
      <c r="AC372" s="212"/>
      <c r="AD372" s="212"/>
      <c r="AE372" s="212"/>
      <c r="AF372" s="212"/>
      <c r="AG372" s="212" t="s">
        <v>142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5">
      <c r="A373" s="219"/>
      <c r="B373" s="220"/>
      <c r="C373" s="258" t="s">
        <v>615</v>
      </c>
      <c r="D373" s="225"/>
      <c r="E373" s="226">
        <v>13.74</v>
      </c>
      <c r="F373" s="223"/>
      <c r="G373" s="22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146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5">
      <c r="A374" s="219"/>
      <c r="B374" s="220"/>
      <c r="C374" s="258" t="s">
        <v>616</v>
      </c>
      <c r="D374" s="225"/>
      <c r="E374" s="226">
        <v>2.76</v>
      </c>
      <c r="F374" s="223"/>
      <c r="G374" s="223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146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5">
      <c r="A375" s="234">
        <v>131</v>
      </c>
      <c r="B375" s="235" t="s">
        <v>617</v>
      </c>
      <c r="C375" s="256" t="s">
        <v>618</v>
      </c>
      <c r="D375" s="236" t="s">
        <v>174</v>
      </c>
      <c r="E375" s="237">
        <v>9.16</v>
      </c>
      <c r="F375" s="238"/>
      <c r="G375" s="239">
        <f>ROUND(E375*F375,2)</f>
        <v>0</v>
      </c>
      <c r="H375" s="238"/>
      <c r="I375" s="239">
        <f>ROUND(E375*H375,2)</f>
        <v>0</v>
      </c>
      <c r="J375" s="238"/>
      <c r="K375" s="239">
        <f>ROUND(E375*J375,2)</f>
        <v>0</v>
      </c>
      <c r="L375" s="239">
        <v>21</v>
      </c>
      <c r="M375" s="239">
        <f>G375*(1+L375/100)</f>
        <v>0</v>
      </c>
      <c r="N375" s="237">
        <v>2.1000000000000001E-4</v>
      </c>
      <c r="O375" s="237">
        <f>ROUND(E375*N375,2)</f>
        <v>0</v>
      </c>
      <c r="P375" s="237">
        <v>0</v>
      </c>
      <c r="Q375" s="237">
        <f>ROUND(E375*P375,2)</f>
        <v>0</v>
      </c>
      <c r="R375" s="239" t="s">
        <v>605</v>
      </c>
      <c r="S375" s="239" t="s">
        <v>140</v>
      </c>
      <c r="T375" s="240" t="s">
        <v>140</v>
      </c>
      <c r="U375" s="223">
        <v>0.1</v>
      </c>
      <c r="V375" s="223">
        <f>ROUND(E375*U375,2)</f>
        <v>0.92</v>
      </c>
      <c r="W375" s="223"/>
      <c r="X375" s="223" t="s">
        <v>141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142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5">
      <c r="A376" s="219"/>
      <c r="B376" s="220"/>
      <c r="C376" s="258" t="s">
        <v>619</v>
      </c>
      <c r="D376" s="225"/>
      <c r="E376" s="226">
        <v>9.16</v>
      </c>
      <c r="F376" s="223"/>
      <c r="G376" s="223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146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ht="20.399999999999999" outlineLevel="1" x14ac:dyDescent="0.25">
      <c r="A377" s="234">
        <v>132</v>
      </c>
      <c r="B377" s="235" t="s">
        <v>356</v>
      </c>
      <c r="C377" s="256" t="s">
        <v>357</v>
      </c>
      <c r="D377" s="236" t="s">
        <v>138</v>
      </c>
      <c r="E377" s="237">
        <v>18.975000000000001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21</v>
      </c>
      <c r="M377" s="239">
        <f>G377*(1+L377/100)</f>
        <v>0</v>
      </c>
      <c r="N377" s="237">
        <v>2.9999999999999997E-4</v>
      </c>
      <c r="O377" s="237">
        <f>ROUND(E377*N377,2)</f>
        <v>0.01</v>
      </c>
      <c r="P377" s="237">
        <v>0</v>
      </c>
      <c r="Q377" s="237">
        <f>ROUND(E377*P377,2)</f>
        <v>0</v>
      </c>
      <c r="R377" s="239" t="s">
        <v>264</v>
      </c>
      <c r="S377" s="239" t="s">
        <v>140</v>
      </c>
      <c r="T377" s="240" t="s">
        <v>140</v>
      </c>
      <c r="U377" s="223">
        <v>0</v>
      </c>
      <c r="V377" s="223">
        <f>ROUND(E377*U377,2)</f>
        <v>0</v>
      </c>
      <c r="W377" s="223"/>
      <c r="X377" s="223" t="s">
        <v>265</v>
      </c>
      <c r="Y377" s="212"/>
      <c r="Z377" s="212"/>
      <c r="AA377" s="212"/>
      <c r="AB377" s="212"/>
      <c r="AC377" s="212"/>
      <c r="AD377" s="212"/>
      <c r="AE377" s="212"/>
      <c r="AF377" s="212"/>
      <c r="AG377" s="212" t="s">
        <v>266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5">
      <c r="A378" s="219"/>
      <c r="B378" s="220"/>
      <c r="C378" s="258" t="s">
        <v>620</v>
      </c>
      <c r="D378" s="225"/>
      <c r="E378" s="226">
        <v>18.975000000000001</v>
      </c>
      <c r="F378" s="223"/>
      <c r="G378" s="22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146</v>
      </c>
      <c r="AH378" s="212">
        <v>5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5">
      <c r="A379" s="219">
        <v>133</v>
      </c>
      <c r="B379" s="220" t="s">
        <v>621</v>
      </c>
      <c r="C379" s="262" t="s">
        <v>622</v>
      </c>
      <c r="D379" s="221" t="s">
        <v>0</v>
      </c>
      <c r="E379" s="252"/>
      <c r="F379" s="224"/>
      <c r="G379" s="223">
        <f>ROUND(E379*F379,2)</f>
        <v>0</v>
      </c>
      <c r="H379" s="224"/>
      <c r="I379" s="223">
        <f>ROUND(E379*H379,2)</f>
        <v>0</v>
      </c>
      <c r="J379" s="224"/>
      <c r="K379" s="223">
        <f>ROUND(E379*J379,2)</f>
        <v>0</v>
      </c>
      <c r="L379" s="223">
        <v>21</v>
      </c>
      <c r="M379" s="223">
        <f>G379*(1+L379/100)</f>
        <v>0</v>
      </c>
      <c r="N379" s="222">
        <v>0</v>
      </c>
      <c r="O379" s="222">
        <f>ROUND(E379*N379,2)</f>
        <v>0</v>
      </c>
      <c r="P379" s="222">
        <v>0</v>
      </c>
      <c r="Q379" s="222">
        <f>ROUND(E379*P379,2)</f>
        <v>0</v>
      </c>
      <c r="R379" s="223" t="s">
        <v>605</v>
      </c>
      <c r="S379" s="223" t="s">
        <v>140</v>
      </c>
      <c r="T379" s="223" t="s">
        <v>140</v>
      </c>
      <c r="U379" s="223">
        <v>0</v>
      </c>
      <c r="V379" s="223">
        <f>ROUND(E379*U379,2)</f>
        <v>0</v>
      </c>
      <c r="W379" s="223"/>
      <c r="X379" s="223" t="s">
        <v>600</v>
      </c>
      <c r="Y379" s="212"/>
      <c r="Z379" s="212"/>
      <c r="AA379" s="212"/>
      <c r="AB379" s="212"/>
      <c r="AC379" s="212"/>
      <c r="AD379" s="212"/>
      <c r="AE379" s="212"/>
      <c r="AF379" s="212"/>
      <c r="AG379" s="212" t="s">
        <v>601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5">
      <c r="A380" s="219"/>
      <c r="B380" s="220"/>
      <c r="C380" s="263" t="s">
        <v>623</v>
      </c>
      <c r="D380" s="253"/>
      <c r="E380" s="253"/>
      <c r="F380" s="253"/>
      <c r="G380" s="25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144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x14ac:dyDescent="0.25">
      <c r="A381" s="228" t="s">
        <v>134</v>
      </c>
      <c r="B381" s="229" t="s">
        <v>91</v>
      </c>
      <c r="C381" s="255" t="s">
        <v>92</v>
      </c>
      <c r="D381" s="230"/>
      <c r="E381" s="231"/>
      <c r="F381" s="232"/>
      <c r="G381" s="232">
        <f>SUMIF(AG382:AG385,"&lt;&gt;NOR",G382:G385)</f>
        <v>0</v>
      </c>
      <c r="H381" s="232"/>
      <c r="I381" s="232">
        <f>SUM(I382:I385)</f>
        <v>0</v>
      </c>
      <c r="J381" s="232"/>
      <c r="K381" s="232">
        <f>SUM(K382:K385)</f>
        <v>0</v>
      </c>
      <c r="L381" s="232"/>
      <c r="M381" s="232">
        <f>SUM(M382:M385)</f>
        <v>0</v>
      </c>
      <c r="N381" s="231"/>
      <c r="O381" s="231">
        <f>SUM(O382:O385)</f>
        <v>0</v>
      </c>
      <c r="P381" s="231"/>
      <c r="Q381" s="231">
        <f>SUM(Q382:Q385)</f>
        <v>0</v>
      </c>
      <c r="R381" s="232"/>
      <c r="S381" s="232"/>
      <c r="T381" s="233"/>
      <c r="U381" s="227"/>
      <c r="V381" s="227">
        <f>SUM(V382:V385)</f>
        <v>0.2</v>
      </c>
      <c r="W381" s="227"/>
      <c r="X381" s="227"/>
      <c r="AG381" t="s">
        <v>135</v>
      </c>
    </row>
    <row r="382" spans="1:60" outlineLevel="1" x14ac:dyDescent="0.25">
      <c r="A382" s="234">
        <v>134</v>
      </c>
      <c r="B382" s="235" t="s">
        <v>624</v>
      </c>
      <c r="C382" s="256" t="s">
        <v>625</v>
      </c>
      <c r="D382" s="236" t="s">
        <v>242</v>
      </c>
      <c r="E382" s="237">
        <v>1</v>
      </c>
      <c r="F382" s="238"/>
      <c r="G382" s="239">
        <f>ROUND(E382*F382,2)</f>
        <v>0</v>
      </c>
      <c r="H382" s="238"/>
      <c r="I382" s="239">
        <f>ROUND(E382*H382,2)</f>
        <v>0</v>
      </c>
      <c r="J382" s="238"/>
      <c r="K382" s="239">
        <f>ROUND(E382*J382,2)</f>
        <v>0</v>
      </c>
      <c r="L382" s="239">
        <v>21</v>
      </c>
      <c r="M382" s="239">
        <f>G382*(1+L382/100)</f>
        <v>0</v>
      </c>
      <c r="N382" s="237">
        <v>7.5000000000000002E-4</v>
      </c>
      <c r="O382" s="237">
        <f>ROUND(E382*N382,2)</f>
        <v>0</v>
      </c>
      <c r="P382" s="237">
        <v>0</v>
      </c>
      <c r="Q382" s="237">
        <f>ROUND(E382*P382,2)</f>
        <v>0</v>
      </c>
      <c r="R382" s="239"/>
      <c r="S382" s="239" t="s">
        <v>350</v>
      </c>
      <c r="T382" s="240" t="s">
        <v>351</v>
      </c>
      <c r="U382" s="223">
        <v>0.2</v>
      </c>
      <c r="V382" s="223">
        <f>ROUND(E382*U382,2)</f>
        <v>0.2</v>
      </c>
      <c r="W382" s="223"/>
      <c r="X382" s="223" t="s">
        <v>141</v>
      </c>
      <c r="Y382" s="212"/>
      <c r="Z382" s="212"/>
      <c r="AA382" s="212"/>
      <c r="AB382" s="212"/>
      <c r="AC382" s="212"/>
      <c r="AD382" s="212"/>
      <c r="AE382" s="212"/>
      <c r="AF382" s="212"/>
      <c r="AG382" s="212" t="s">
        <v>142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5">
      <c r="A383" s="219"/>
      <c r="B383" s="220"/>
      <c r="C383" s="258" t="s">
        <v>494</v>
      </c>
      <c r="D383" s="225"/>
      <c r="E383" s="226">
        <v>1</v>
      </c>
      <c r="F383" s="223"/>
      <c r="G383" s="223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146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5">
      <c r="A384" s="219">
        <v>135</v>
      </c>
      <c r="B384" s="220" t="s">
        <v>626</v>
      </c>
      <c r="C384" s="262" t="s">
        <v>627</v>
      </c>
      <c r="D384" s="221" t="s">
        <v>0</v>
      </c>
      <c r="E384" s="252"/>
      <c r="F384" s="224"/>
      <c r="G384" s="223">
        <f>ROUND(E384*F384,2)</f>
        <v>0</v>
      </c>
      <c r="H384" s="224"/>
      <c r="I384" s="223">
        <f>ROUND(E384*H384,2)</f>
        <v>0</v>
      </c>
      <c r="J384" s="224"/>
      <c r="K384" s="223">
        <f>ROUND(E384*J384,2)</f>
        <v>0</v>
      </c>
      <c r="L384" s="223">
        <v>21</v>
      </c>
      <c r="M384" s="223">
        <f>G384*(1+L384/100)</f>
        <v>0</v>
      </c>
      <c r="N384" s="222">
        <v>0</v>
      </c>
      <c r="O384" s="222">
        <f>ROUND(E384*N384,2)</f>
        <v>0</v>
      </c>
      <c r="P384" s="222">
        <v>0</v>
      </c>
      <c r="Q384" s="222">
        <f>ROUND(E384*P384,2)</f>
        <v>0</v>
      </c>
      <c r="R384" s="223" t="s">
        <v>628</v>
      </c>
      <c r="S384" s="223" t="s">
        <v>140</v>
      </c>
      <c r="T384" s="223" t="s">
        <v>140</v>
      </c>
      <c r="U384" s="223">
        <v>0</v>
      </c>
      <c r="V384" s="223">
        <f>ROUND(E384*U384,2)</f>
        <v>0</v>
      </c>
      <c r="W384" s="223"/>
      <c r="X384" s="223" t="s">
        <v>600</v>
      </c>
      <c r="Y384" s="212"/>
      <c r="Z384" s="212"/>
      <c r="AA384" s="212"/>
      <c r="AB384" s="212"/>
      <c r="AC384" s="212"/>
      <c r="AD384" s="212"/>
      <c r="AE384" s="212"/>
      <c r="AF384" s="212"/>
      <c r="AG384" s="212" t="s">
        <v>601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5">
      <c r="A385" s="219"/>
      <c r="B385" s="220"/>
      <c r="C385" s="263" t="s">
        <v>629</v>
      </c>
      <c r="D385" s="253"/>
      <c r="E385" s="253"/>
      <c r="F385" s="253"/>
      <c r="G385" s="25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144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x14ac:dyDescent="0.25">
      <c r="A386" s="228" t="s">
        <v>134</v>
      </c>
      <c r="B386" s="229" t="s">
        <v>93</v>
      </c>
      <c r="C386" s="255" t="s">
        <v>94</v>
      </c>
      <c r="D386" s="230"/>
      <c r="E386" s="231"/>
      <c r="F386" s="232"/>
      <c r="G386" s="232">
        <f>SUMIF(AG387:AG392,"&lt;&gt;NOR",G387:G392)</f>
        <v>0</v>
      </c>
      <c r="H386" s="232"/>
      <c r="I386" s="232">
        <f>SUM(I387:I392)</f>
        <v>0</v>
      </c>
      <c r="J386" s="232"/>
      <c r="K386" s="232">
        <f>SUM(K387:K392)</f>
        <v>0</v>
      </c>
      <c r="L386" s="232"/>
      <c r="M386" s="232">
        <f>SUM(M387:M392)</f>
        <v>0</v>
      </c>
      <c r="N386" s="231"/>
      <c r="O386" s="231">
        <f>SUM(O387:O392)</f>
        <v>0</v>
      </c>
      <c r="P386" s="231"/>
      <c r="Q386" s="231">
        <f>SUM(Q387:Q392)</f>
        <v>0</v>
      </c>
      <c r="R386" s="232"/>
      <c r="S386" s="232"/>
      <c r="T386" s="233"/>
      <c r="U386" s="227"/>
      <c r="V386" s="227">
        <f>SUM(V387:V392)</f>
        <v>0</v>
      </c>
      <c r="W386" s="227"/>
      <c r="X386" s="227"/>
      <c r="AG386" t="s">
        <v>135</v>
      </c>
    </row>
    <row r="387" spans="1:60" ht="20.399999999999999" outlineLevel="1" x14ac:dyDescent="0.25">
      <c r="A387" s="234">
        <v>136</v>
      </c>
      <c r="B387" s="235" t="s">
        <v>630</v>
      </c>
      <c r="C387" s="256" t="s">
        <v>631</v>
      </c>
      <c r="D387" s="236" t="s">
        <v>632</v>
      </c>
      <c r="E387" s="237">
        <v>15.32</v>
      </c>
      <c r="F387" s="238"/>
      <c r="G387" s="239">
        <f>ROUND(E387*F387,2)</f>
        <v>0</v>
      </c>
      <c r="H387" s="238"/>
      <c r="I387" s="239">
        <f>ROUND(E387*H387,2)</f>
        <v>0</v>
      </c>
      <c r="J387" s="238"/>
      <c r="K387" s="239">
        <f>ROUND(E387*J387,2)</f>
        <v>0</v>
      </c>
      <c r="L387" s="239">
        <v>21</v>
      </c>
      <c r="M387" s="239">
        <f>G387*(1+L387/100)</f>
        <v>0</v>
      </c>
      <c r="N387" s="237">
        <v>0</v>
      </c>
      <c r="O387" s="237">
        <f>ROUND(E387*N387,2)</f>
        <v>0</v>
      </c>
      <c r="P387" s="237">
        <v>0</v>
      </c>
      <c r="Q387" s="237">
        <f>ROUND(E387*P387,2)</f>
        <v>0</v>
      </c>
      <c r="R387" s="239"/>
      <c r="S387" s="239" t="s">
        <v>350</v>
      </c>
      <c r="T387" s="240" t="s">
        <v>351</v>
      </c>
      <c r="U387" s="223">
        <v>0</v>
      </c>
      <c r="V387" s="223">
        <f>ROUND(E387*U387,2)</f>
        <v>0</v>
      </c>
      <c r="W387" s="223"/>
      <c r="X387" s="223" t="s">
        <v>141</v>
      </c>
      <c r="Y387" s="212"/>
      <c r="Z387" s="212"/>
      <c r="AA387" s="212"/>
      <c r="AB387" s="212"/>
      <c r="AC387" s="212"/>
      <c r="AD387" s="212"/>
      <c r="AE387" s="212"/>
      <c r="AF387" s="212"/>
      <c r="AG387" s="212" t="s">
        <v>142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5">
      <c r="A388" s="219"/>
      <c r="B388" s="220"/>
      <c r="C388" s="258" t="s">
        <v>633</v>
      </c>
      <c r="D388" s="225"/>
      <c r="E388" s="226">
        <v>15.32</v>
      </c>
      <c r="F388" s="223"/>
      <c r="G388" s="223"/>
      <c r="H388" s="223"/>
      <c r="I388" s="223"/>
      <c r="J388" s="223"/>
      <c r="K388" s="223"/>
      <c r="L388" s="223"/>
      <c r="M388" s="223"/>
      <c r="N388" s="222"/>
      <c r="O388" s="222"/>
      <c r="P388" s="222"/>
      <c r="Q388" s="222"/>
      <c r="R388" s="223"/>
      <c r="S388" s="223"/>
      <c r="T388" s="223"/>
      <c r="U388" s="223"/>
      <c r="V388" s="223"/>
      <c r="W388" s="223"/>
      <c r="X388" s="223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146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5">
      <c r="A389" s="234">
        <v>137</v>
      </c>
      <c r="B389" s="235" t="s">
        <v>634</v>
      </c>
      <c r="C389" s="256" t="s">
        <v>635</v>
      </c>
      <c r="D389" s="236" t="s">
        <v>632</v>
      </c>
      <c r="E389" s="237">
        <v>8.42</v>
      </c>
      <c r="F389" s="238"/>
      <c r="G389" s="239">
        <f>ROUND(E389*F389,2)</f>
        <v>0</v>
      </c>
      <c r="H389" s="238"/>
      <c r="I389" s="239">
        <f>ROUND(E389*H389,2)</f>
        <v>0</v>
      </c>
      <c r="J389" s="238"/>
      <c r="K389" s="239">
        <f>ROUND(E389*J389,2)</f>
        <v>0</v>
      </c>
      <c r="L389" s="239">
        <v>21</v>
      </c>
      <c r="M389" s="239">
        <f>G389*(1+L389/100)</f>
        <v>0</v>
      </c>
      <c r="N389" s="237">
        <v>0</v>
      </c>
      <c r="O389" s="237">
        <f>ROUND(E389*N389,2)</f>
        <v>0</v>
      </c>
      <c r="P389" s="237">
        <v>0</v>
      </c>
      <c r="Q389" s="237">
        <f>ROUND(E389*P389,2)</f>
        <v>0</v>
      </c>
      <c r="R389" s="239"/>
      <c r="S389" s="239" t="s">
        <v>350</v>
      </c>
      <c r="T389" s="240" t="s">
        <v>351</v>
      </c>
      <c r="U389" s="223">
        <v>0</v>
      </c>
      <c r="V389" s="223">
        <f>ROUND(E389*U389,2)</f>
        <v>0</v>
      </c>
      <c r="W389" s="223"/>
      <c r="X389" s="223" t="s">
        <v>141</v>
      </c>
      <c r="Y389" s="212"/>
      <c r="Z389" s="212"/>
      <c r="AA389" s="212"/>
      <c r="AB389" s="212"/>
      <c r="AC389" s="212"/>
      <c r="AD389" s="212"/>
      <c r="AE389" s="212"/>
      <c r="AF389" s="212"/>
      <c r="AG389" s="212" t="s">
        <v>142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5">
      <c r="A390" s="219"/>
      <c r="B390" s="220"/>
      <c r="C390" s="258" t="s">
        <v>636</v>
      </c>
      <c r="D390" s="225"/>
      <c r="E390" s="226">
        <v>8.42</v>
      </c>
      <c r="F390" s="223"/>
      <c r="G390" s="223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146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5">
      <c r="A391" s="219">
        <v>138</v>
      </c>
      <c r="B391" s="220" t="s">
        <v>637</v>
      </c>
      <c r="C391" s="262" t="s">
        <v>638</v>
      </c>
      <c r="D391" s="221" t="s">
        <v>0</v>
      </c>
      <c r="E391" s="252"/>
      <c r="F391" s="224"/>
      <c r="G391" s="223">
        <f>ROUND(E391*F391,2)</f>
        <v>0</v>
      </c>
      <c r="H391" s="224"/>
      <c r="I391" s="223">
        <f>ROUND(E391*H391,2)</f>
        <v>0</v>
      </c>
      <c r="J391" s="224"/>
      <c r="K391" s="223">
        <f>ROUND(E391*J391,2)</f>
        <v>0</v>
      </c>
      <c r="L391" s="223">
        <v>21</v>
      </c>
      <c r="M391" s="223">
        <f>G391*(1+L391/100)</f>
        <v>0</v>
      </c>
      <c r="N391" s="222">
        <v>0</v>
      </c>
      <c r="O391" s="222">
        <f>ROUND(E391*N391,2)</f>
        <v>0</v>
      </c>
      <c r="P391" s="222">
        <v>0</v>
      </c>
      <c r="Q391" s="222">
        <f>ROUND(E391*P391,2)</f>
        <v>0</v>
      </c>
      <c r="R391" s="223" t="s">
        <v>639</v>
      </c>
      <c r="S391" s="223" t="s">
        <v>140</v>
      </c>
      <c r="T391" s="223" t="s">
        <v>140</v>
      </c>
      <c r="U391" s="223">
        <v>0</v>
      </c>
      <c r="V391" s="223">
        <f>ROUND(E391*U391,2)</f>
        <v>0</v>
      </c>
      <c r="W391" s="223"/>
      <c r="X391" s="223" t="s">
        <v>600</v>
      </c>
      <c r="Y391" s="212"/>
      <c r="Z391" s="212"/>
      <c r="AA391" s="212"/>
      <c r="AB391" s="212"/>
      <c r="AC391" s="212"/>
      <c r="AD391" s="212"/>
      <c r="AE391" s="212"/>
      <c r="AF391" s="212"/>
      <c r="AG391" s="212" t="s">
        <v>601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5">
      <c r="A392" s="219"/>
      <c r="B392" s="220"/>
      <c r="C392" s="263" t="s">
        <v>640</v>
      </c>
      <c r="D392" s="253"/>
      <c r="E392" s="253"/>
      <c r="F392" s="253"/>
      <c r="G392" s="253"/>
      <c r="H392" s="223"/>
      <c r="I392" s="223"/>
      <c r="J392" s="223"/>
      <c r="K392" s="223"/>
      <c r="L392" s="223"/>
      <c r="M392" s="223"/>
      <c r="N392" s="222"/>
      <c r="O392" s="222"/>
      <c r="P392" s="222"/>
      <c r="Q392" s="222"/>
      <c r="R392" s="223"/>
      <c r="S392" s="223"/>
      <c r="T392" s="223"/>
      <c r="U392" s="223"/>
      <c r="V392" s="223"/>
      <c r="W392" s="223"/>
      <c r="X392" s="223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144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x14ac:dyDescent="0.25">
      <c r="A393" s="228" t="s">
        <v>134</v>
      </c>
      <c r="B393" s="229" t="s">
        <v>95</v>
      </c>
      <c r="C393" s="255" t="s">
        <v>96</v>
      </c>
      <c r="D393" s="230"/>
      <c r="E393" s="231"/>
      <c r="F393" s="232"/>
      <c r="G393" s="232">
        <f>SUMIF(AG394:AG406,"&lt;&gt;NOR",G394:G406)</f>
        <v>0</v>
      </c>
      <c r="H393" s="232"/>
      <c r="I393" s="232">
        <f>SUM(I394:I406)</f>
        <v>0</v>
      </c>
      <c r="J393" s="232"/>
      <c r="K393" s="232">
        <f>SUM(K394:K406)</f>
        <v>0</v>
      </c>
      <c r="L393" s="232"/>
      <c r="M393" s="232">
        <f>SUM(M394:M406)</f>
        <v>0</v>
      </c>
      <c r="N393" s="231"/>
      <c r="O393" s="231">
        <f>SUM(O394:O406)</f>
        <v>0</v>
      </c>
      <c r="P393" s="231"/>
      <c r="Q393" s="231">
        <f>SUM(Q394:Q406)</f>
        <v>0</v>
      </c>
      <c r="R393" s="232"/>
      <c r="S393" s="232"/>
      <c r="T393" s="233"/>
      <c r="U393" s="227"/>
      <c r="V393" s="227">
        <f>SUM(V394:V406)</f>
        <v>2.2199999999999998</v>
      </c>
      <c r="W393" s="227"/>
      <c r="X393" s="227"/>
      <c r="AG393" t="s">
        <v>135</v>
      </c>
    </row>
    <row r="394" spans="1:60" outlineLevel="1" x14ac:dyDescent="0.25">
      <c r="A394" s="234">
        <v>139</v>
      </c>
      <c r="B394" s="235" t="s">
        <v>641</v>
      </c>
      <c r="C394" s="256" t="s">
        <v>642</v>
      </c>
      <c r="D394" s="236" t="s">
        <v>174</v>
      </c>
      <c r="E394" s="237">
        <v>16.600000000000001</v>
      </c>
      <c r="F394" s="238"/>
      <c r="G394" s="239">
        <f>ROUND(E394*F394,2)</f>
        <v>0</v>
      </c>
      <c r="H394" s="238"/>
      <c r="I394" s="239">
        <f>ROUND(E394*H394,2)</f>
        <v>0</v>
      </c>
      <c r="J394" s="238"/>
      <c r="K394" s="239">
        <f>ROUND(E394*J394,2)</f>
        <v>0</v>
      </c>
      <c r="L394" s="239">
        <v>21</v>
      </c>
      <c r="M394" s="239">
        <f>G394*(1+L394/100)</f>
        <v>0</v>
      </c>
      <c r="N394" s="237">
        <v>0</v>
      </c>
      <c r="O394" s="237">
        <f>ROUND(E394*N394,2)</f>
        <v>0</v>
      </c>
      <c r="P394" s="237">
        <v>0</v>
      </c>
      <c r="Q394" s="237">
        <f>ROUND(E394*P394,2)</f>
        <v>0</v>
      </c>
      <c r="R394" s="239" t="s">
        <v>643</v>
      </c>
      <c r="S394" s="239" t="s">
        <v>140</v>
      </c>
      <c r="T394" s="240" t="s">
        <v>140</v>
      </c>
      <c r="U394" s="223">
        <v>0.05</v>
      </c>
      <c r="V394" s="223">
        <f>ROUND(E394*U394,2)</f>
        <v>0.83</v>
      </c>
      <c r="W394" s="223"/>
      <c r="X394" s="223" t="s">
        <v>141</v>
      </c>
      <c r="Y394" s="212"/>
      <c r="Z394" s="212"/>
      <c r="AA394" s="212"/>
      <c r="AB394" s="212"/>
      <c r="AC394" s="212"/>
      <c r="AD394" s="212"/>
      <c r="AE394" s="212"/>
      <c r="AF394" s="212"/>
      <c r="AG394" s="212" t="s">
        <v>142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5">
      <c r="A395" s="219"/>
      <c r="B395" s="220"/>
      <c r="C395" s="258" t="s">
        <v>644</v>
      </c>
      <c r="D395" s="225"/>
      <c r="E395" s="226"/>
      <c r="F395" s="223"/>
      <c r="G395" s="223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146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5">
      <c r="A396" s="219"/>
      <c r="B396" s="220"/>
      <c r="C396" s="258" t="s">
        <v>645</v>
      </c>
      <c r="D396" s="225"/>
      <c r="E396" s="226">
        <v>13.3</v>
      </c>
      <c r="F396" s="223"/>
      <c r="G396" s="223"/>
      <c r="H396" s="223"/>
      <c r="I396" s="223"/>
      <c r="J396" s="223"/>
      <c r="K396" s="223"/>
      <c r="L396" s="223"/>
      <c r="M396" s="223"/>
      <c r="N396" s="222"/>
      <c r="O396" s="222"/>
      <c r="P396" s="222"/>
      <c r="Q396" s="222"/>
      <c r="R396" s="223"/>
      <c r="S396" s="223"/>
      <c r="T396" s="223"/>
      <c r="U396" s="223"/>
      <c r="V396" s="223"/>
      <c r="W396" s="223"/>
      <c r="X396" s="223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146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5">
      <c r="A397" s="219"/>
      <c r="B397" s="220"/>
      <c r="C397" s="258" t="s">
        <v>646</v>
      </c>
      <c r="D397" s="225"/>
      <c r="E397" s="226">
        <v>3.3</v>
      </c>
      <c r="F397" s="223"/>
      <c r="G397" s="223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146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5">
      <c r="A398" s="234">
        <v>140</v>
      </c>
      <c r="B398" s="235" t="s">
        <v>641</v>
      </c>
      <c r="C398" s="256" t="s">
        <v>642</v>
      </c>
      <c r="D398" s="236" t="s">
        <v>174</v>
      </c>
      <c r="E398" s="237">
        <v>27.81</v>
      </c>
      <c r="F398" s="238"/>
      <c r="G398" s="239">
        <f>ROUND(E398*F398,2)</f>
        <v>0</v>
      </c>
      <c r="H398" s="238"/>
      <c r="I398" s="239">
        <f>ROUND(E398*H398,2)</f>
        <v>0</v>
      </c>
      <c r="J398" s="238"/>
      <c r="K398" s="239">
        <f>ROUND(E398*J398,2)</f>
        <v>0</v>
      </c>
      <c r="L398" s="239">
        <v>21</v>
      </c>
      <c r="M398" s="239">
        <f>G398*(1+L398/100)</f>
        <v>0</v>
      </c>
      <c r="N398" s="237">
        <v>0</v>
      </c>
      <c r="O398" s="237">
        <f>ROUND(E398*N398,2)</f>
        <v>0</v>
      </c>
      <c r="P398" s="237">
        <v>0</v>
      </c>
      <c r="Q398" s="237">
        <f>ROUND(E398*P398,2)</f>
        <v>0</v>
      </c>
      <c r="R398" s="239" t="s">
        <v>643</v>
      </c>
      <c r="S398" s="239" t="s">
        <v>140</v>
      </c>
      <c r="T398" s="240" t="s">
        <v>140</v>
      </c>
      <c r="U398" s="223">
        <v>0.05</v>
      </c>
      <c r="V398" s="223">
        <f>ROUND(E398*U398,2)</f>
        <v>1.39</v>
      </c>
      <c r="W398" s="223"/>
      <c r="X398" s="223" t="s">
        <v>141</v>
      </c>
      <c r="Y398" s="212"/>
      <c r="Z398" s="212"/>
      <c r="AA398" s="212"/>
      <c r="AB398" s="212"/>
      <c r="AC398" s="212"/>
      <c r="AD398" s="212"/>
      <c r="AE398" s="212"/>
      <c r="AF398" s="212"/>
      <c r="AG398" s="212" t="s">
        <v>142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5">
      <c r="A399" s="219"/>
      <c r="B399" s="220"/>
      <c r="C399" s="258" t="s">
        <v>647</v>
      </c>
      <c r="D399" s="225"/>
      <c r="E399" s="226">
        <v>27.81</v>
      </c>
      <c r="F399" s="223"/>
      <c r="G399" s="223"/>
      <c r="H399" s="223"/>
      <c r="I399" s="223"/>
      <c r="J399" s="223"/>
      <c r="K399" s="223"/>
      <c r="L399" s="223"/>
      <c r="M399" s="223"/>
      <c r="N399" s="222"/>
      <c r="O399" s="222"/>
      <c r="P399" s="222"/>
      <c r="Q399" s="222"/>
      <c r="R399" s="223"/>
      <c r="S399" s="223"/>
      <c r="T399" s="223"/>
      <c r="U399" s="223"/>
      <c r="V399" s="223"/>
      <c r="W399" s="223"/>
      <c r="X399" s="223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146</v>
      </c>
      <c r="AH399" s="212">
        <v>5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5">
      <c r="A400" s="245">
        <v>141</v>
      </c>
      <c r="B400" s="246" t="s">
        <v>648</v>
      </c>
      <c r="C400" s="261" t="s">
        <v>649</v>
      </c>
      <c r="D400" s="247" t="s">
        <v>650</v>
      </c>
      <c r="E400" s="248">
        <v>4</v>
      </c>
      <c r="F400" s="249"/>
      <c r="G400" s="250">
        <f>ROUND(E400*F400,2)</f>
        <v>0</v>
      </c>
      <c r="H400" s="249"/>
      <c r="I400" s="250">
        <f>ROUND(E400*H400,2)</f>
        <v>0</v>
      </c>
      <c r="J400" s="249"/>
      <c r="K400" s="250">
        <f>ROUND(E400*J400,2)</f>
        <v>0</v>
      </c>
      <c r="L400" s="250">
        <v>21</v>
      </c>
      <c r="M400" s="250">
        <f>G400*(1+L400/100)</f>
        <v>0</v>
      </c>
      <c r="N400" s="248">
        <v>0</v>
      </c>
      <c r="O400" s="248">
        <f>ROUND(E400*N400,2)</f>
        <v>0</v>
      </c>
      <c r="P400" s="248">
        <v>0</v>
      </c>
      <c r="Q400" s="248">
        <f>ROUND(E400*P400,2)</f>
        <v>0</v>
      </c>
      <c r="R400" s="250"/>
      <c r="S400" s="250" t="s">
        <v>350</v>
      </c>
      <c r="T400" s="251" t="s">
        <v>351</v>
      </c>
      <c r="U400" s="223">
        <v>0</v>
      </c>
      <c r="V400" s="223">
        <f>ROUND(E400*U400,2)</f>
        <v>0</v>
      </c>
      <c r="W400" s="223"/>
      <c r="X400" s="223" t="s">
        <v>265</v>
      </c>
      <c r="Y400" s="212"/>
      <c r="Z400" s="212"/>
      <c r="AA400" s="212"/>
      <c r="AB400" s="212"/>
      <c r="AC400" s="212"/>
      <c r="AD400" s="212"/>
      <c r="AE400" s="212"/>
      <c r="AF400" s="212"/>
      <c r="AG400" s="212" t="s">
        <v>266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5">
      <c r="A401" s="234">
        <v>142</v>
      </c>
      <c r="B401" s="235" t="s">
        <v>651</v>
      </c>
      <c r="C401" s="256" t="s">
        <v>652</v>
      </c>
      <c r="D401" s="236" t="s">
        <v>174</v>
      </c>
      <c r="E401" s="237">
        <v>17.43</v>
      </c>
      <c r="F401" s="238"/>
      <c r="G401" s="239">
        <f>ROUND(E401*F401,2)</f>
        <v>0</v>
      </c>
      <c r="H401" s="238"/>
      <c r="I401" s="239">
        <f>ROUND(E401*H401,2)</f>
        <v>0</v>
      </c>
      <c r="J401" s="238"/>
      <c r="K401" s="239">
        <f>ROUND(E401*J401,2)</f>
        <v>0</v>
      </c>
      <c r="L401" s="239">
        <v>21</v>
      </c>
      <c r="M401" s="239">
        <f>G401*(1+L401/100)</f>
        <v>0</v>
      </c>
      <c r="N401" s="237">
        <v>0</v>
      </c>
      <c r="O401" s="237">
        <f>ROUND(E401*N401,2)</f>
        <v>0</v>
      </c>
      <c r="P401" s="237">
        <v>0</v>
      </c>
      <c r="Q401" s="237">
        <f>ROUND(E401*P401,2)</f>
        <v>0</v>
      </c>
      <c r="R401" s="239" t="s">
        <v>264</v>
      </c>
      <c r="S401" s="239" t="s">
        <v>140</v>
      </c>
      <c r="T401" s="240" t="s">
        <v>140</v>
      </c>
      <c r="U401" s="223">
        <v>0</v>
      </c>
      <c r="V401" s="223">
        <f>ROUND(E401*U401,2)</f>
        <v>0</v>
      </c>
      <c r="W401" s="223"/>
      <c r="X401" s="223" t="s">
        <v>265</v>
      </c>
      <c r="Y401" s="212"/>
      <c r="Z401" s="212"/>
      <c r="AA401" s="212"/>
      <c r="AB401" s="212"/>
      <c r="AC401" s="212"/>
      <c r="AD401" s="212"/>
      <c r="AE401" s="212"/>
      <c r="AF401" s="212"/>
      <c r="AG401" s="212" t="s">
        <v>266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5">
      <c r="A402" s="219"/>
      <c r="B402" s="220"/>
      <c r="C402" s="258" t="s">
        <v>653</v>
      </c>
      <c r="D402" s="225"/>
      <c r="E402" s="226">
        <v>17.43</v>
      </c>
      <c r="F402" s="223"/>
      <c r="G402" s="223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146</v>
      </c>
      <c r="AH402" s="212">
        <v>5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5">
      <c r="A403" s="234">
        <v>143</v>
      </c>
      <c r="B403" s="235" t="s">
        <v>654</v>
      </c>
      <c r="C403" s="256" t="s">
        <v>655</v>
      </c>
      <c r="D403" s="236" t="s">
        <v>174</v>
      </c>
      <c r="E403" s="237">
        <v>29.200500000000002</v>
      </c>
      <c r="F403" s="238"/>
      <c r="G403" s="239">
        <f>ROUND(E403*F403,2)</f>
        <v>0</v>
      </c>
      <c r="H403" s="238"/>
      <c r="I403" s="239">
        <f>ROUND(E403*H403,2)</f>
        <v>0</v>
      </c>
      <c r="J403" s="238"/>
      <c r="K403" s="239">
        <f>ROUND(E403*J403,2)</f>
        <v>0</v>
      </c>
      <c r="L403" s="239">
        <v>21</v>
      </c>
      <c r="M403" s="239">
        <f>G403*(1+L403/100)</f>
        <v>0</v>
      </c>
      <c r="N403" s="237">
        <v>0</v>
      </c>
      <c r="O403" s="237">
        <f>ROUND(E403*N403,2)</f>
        <v>0</v>
      </c>
      <c r="P403" s="237">
        <v>0</v>
      </c>
      <c r="Q403" s="237">
        <f>ROUND(E403*P403,2)</f>
        <v>0</v>
      </c>
      <c r="R403" s="239"/>
      <c r="S403" s="239" t="s">
        <v>350</v>
      </c>
      <c r="T403" s="240" t="s">
        <v>351</v>
      </c>
      <c r="U403" s="223">
        <v>0</v>
      </c>
      <c r="V403" s="223">
        <f>ROUND(E403*U403,2)</f>
        <v>0</v>
      </c>
      <c r="W403" s="223"/>
      <c r="X403" s="223" t="s">
        <v>265</v>
      </c>
      <c r="Y403" s="212"/>
      <c r="Z403" s="212"/>
      <c r="AA403" s="212"/>
      <c r="AB403" s="212"/>
      <c r="AC403" s="212"/>
      <c r="AD403" s="212"/>
      <c r="AE403" s="212"/>
      <c r="AF403" s="212"/>
      <c r="AG403" s="212" t="s">
        <v>266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5">
      <c r="A404" s="219"/>
      <c r="B404" s="220"/>
      <c r="C404" s="258" t="s">
        <v>656</v>
      </c>
      <c r="D404" s="225"/>
      <c r="E404" s="226">
        <v>29.200500000000002</v>
      </c>
      <c r="F404" s="223"/>
      <c r="G404" s="223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146</v>
      </c>
      <c r="AH404" s="212">
        <v>5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5">
      <c r="A405" s="219">
        <v>144</v>
      </c>
      <c r="B405" s="220" t="s">
        <v>657</v>
      </c>
      <c r="C405" s="262" t="s">
        <v>658</v>
      </c>
      <c r="D405" s="221" t="s">
        <v>0</v>
      </c>
      <c r="E405" s="252"/>
      <c r="F405" s="224"/>
      <c r="G405" s="223">
        <f>ROUND(E405*F405,2)</f>
        <v>0</v>
      </c>
      <c r="H405" s="224"/>
      <c r="I405" s="223">
        <f>ROUND(E405*H405,2)</f>
        <v>0</v>
      </c>
      <c r="J405" s="224"/>
      <c r="K405" s="223">
        <f>ROUND(E405*J405,2)</f>
        <v>0</v>
      </c>
      <c r="L405" s="223">
        <v>21</v>
      </c>
      <c r="M405" s="223">
        <f>G405*(1+L405/100)</f>
        <v>0</v>
      </c>
      <c r="N405" s="222">
        <v>0</v>
      </c>
      <c r="O405" s="222">
        <f>ROUND(E405*N405,2)</f>
        <v>0</v>
      </c>
      <c r="P405" s="222">
        <v>0</v>
      </c>
      <c r="Q405" s="222">
        <f>ROUND(E405*P405,2)</f>
        <v>0</v>
      </c>
      <c r="R405" s="223" t="s">
        <v>643</v>
      </c>
      <c r="S405" s="223" t="s">
        <v>140</v>
      </c>
      <c r="T405" s="223" t="s">
        <v>140</v>
      </c>
      <c r="U405" s="223">
        <v>0</v>
      </c>
      <c r="V405" s="223">
        <f>ROUND(E405*U405,2)</f>
        <v>0</v>
      </c>
      <c r="W405" s="223"/>
      <c r="X405" s="223" t="s">
        <v>600</v>
      </c>
      <c r="Y405" s="212"/>
      <c r="Z405" s="212"/>
      <c r="AA405" s="212"/>
      <c r="AB405" s="212"/>
      <c r="AC405" s="212"/>
      <c r="AD405" s="212"/>
      <c r="AE405" s="212"/>
      <c r="AF405" s="212"/>
      <c r="AG405" s="212" t="s">
        <v>601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5">
      <c r="A406" s="219"/>
      <c r="B406" s="220"/>
      <c r="C406" s="263" t="s">
        <v>640</v>
      </c>
      <c r="D406" s="253"/>
      <c r="E406" s="253"/>
      <c r="F406" s="253"/>
      <c r="G406" s="253"/>
      <c r="H406" s="223"/>
      <c r="I406" s="223"/>
      <c r="J406" s="223"/>
      <c r="K406" s="223"/>
      <c r="L406" s="223"/>
      <c r="M406" s="223"/>
      <c r="N406" s="222"/>
      <c r="O406" s="222"/>
      <c r="P406" s="222"/>
      <c r="Q406" s="222"/>
      <c r="R406" s="223"/>
      <c r="S406" s="223"/>
      <c r="T406" s="223"/>
      <c r="U406" s="223"/>
      <c r="V406" s="223"/>
      <c r="W406" s="223"/>
      <c r="X406" s="223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144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x14ac:dyDescent="0.25">
      <c r="A407" s="228" t="s">
        <v>134</v>
      </c>
      <c r="B407" s="229" t="s">
        <v>97</v>
      </c>
      <c r="C407" s="255" t="s">
        <v>98</v>
      </c>
      <c r="D407" s="230"/>
      <c r="E407" s="231"/>
      <c r="F407" s="232"/>
      <c r="G407" s="232">
        <f>SUMIF(AG408:AG413,"&lt;&gt;NOR",G408:G413)</f>
        <v>0</v>
      </c>
      <c r="H407" s="232"/>
      <c r="I407" s="232">
        <f>SUM(I408:I413)</f>
        <v>0</v>
      </c>
      <c r="J407" s="232"/>
      <c r="K407" s="232">
        <f>SUM(K408:K413)</f>
        <v>0</v>
      </c>
      <c r="L407" s="232"/>
      <c r="M407" s="232">
        <f>SUM(M408:M413)</f>
        <v>0</v>
      </c>
      <c r="N407" s="231"/>
      <c r="O407" s="231">
        <f>SUM(O408:O413)</f>
        <v>0.08</v>
      </c>
      <c r="P407" s="231"/>
      <c r="Q407" s="231">
        <f>SUM(Q408:Q413)</f>
        <v>0</v>
      </c>
      <c r="R407" s="232"/>
      <c r="S407" s="232"/>
      <c r="T407" s="233"/>
      <c r="U407" s="227"/>
      <c r="V407" s="227">
        <f>SUM(V408:V413)</f>
        <v>2.57</v>
      </c>
      <c r="W407" s="227"/>
      <c r="X407" s="227"/>
      <c r="AG407" t="s">
        <v>135</v>
      </c>
    </row>
    <row r="408" spans="1:60" ht="20.399999999999999" outlineLevel="1" x14ac:dyDescent="0.25">
      <c r="A408" s="234">
        <v>145</v>
      </c>
      <c r="B408" s="235" t="s">
        <v>659</v>
      </c>
      <c r="C408" s="256" t="s">
        <v>660</v>
      </c>
      <c r="D408" s="236" t="s">
        <v>138</v>
      </c>
      <c r="E408" s="237">
        <v>3.875</v>
      </c>
      <c r="F408" s="238"/>
      <c r="G408" s="239">
        <f>ROUND(E408*F408,2)</f>
        <v>0</v>
      </c>
      <c r="H408" s="238"/>
      <c r="I408" s="239">
        <f>ROUND(E408*H408,2)</f>
        <v>0</v>
      </c>
      <c r="J408" s="238"/>
      <c r="K408" s="239">
        <f>ROUND(E408*J408,2)</f>
        <v>0</v>
      </c>
      <c r="L408" s="239">
        <v>21</v>
      </c>
      <c r="M408" s="239">
        <f>G408*(1+L408/100)</f>
        <v>0</v>
      </c>
      <c r="N408" s="237">
        <v>1.7999999999999999E-2</v>
      </c>
      <c r="O408" s="237">
        <f>ROUND(E408*N408,2)</f>
        <v>7.0000000000000007E-2</v>
      </c>
      <c r="P408" s="237">
        <v>0</v>
      </c>
      <c r="Q408" s="237">
        <f>ROUND(E408*P408,2)</f>
        <v>0</v>
      </c>
      <c r="R408" s="239" t="s">
        <v>661</v>
      </c>
      <c r="S408" s="239" t="s">
        <v>140</v>
      </c>
      <c r="T408" s="240" t="s">
        <v>351</v>
      </c>
      <c r="U408" s="223">
        <v>0.05</v>
      </c>
      <c r="V408" s="223">
        <f>ROUND(E408*U408,2)</f>
        <v>0.19</v>
      </c>
      <c r="W408" s="223"/>
      <c r="X408" s="223" t="s">
        <v>141</v>
      </c>
      <c r="Y408" s="212"/>
      <c r="Z408" s="212"/>
      <c r="AA408" s="212"/>
      <c r="AB408" s="212"/>
      <c r="AC408" s="212"/>
      <c r="AD408" s="212"/>
      <c r="AE408" s="212"/>
      <c r="AF408" s="212"/>
      <c r="AG408" s="212" t="s">
        <v>142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5">
      <c r="A409" s="219"/>
      <c r="B409" s="220"/>
      <c r="C409" s="258" t="s">
        <v>662</v>
      </c>
      <c r="D409" s="225"/>
      <c r="E409" s="226">
        <v>3.875</v>
      </c>
      <c r="F409" s="223"/>
      <c r="G409" s="223"/>
      <c r="H409" s="223"/>
      <c r="I409" s="223"/>
      <c r="J409" s="223"/>
      <c r="K409" s="223"/>
      <c r="L409" s="223"/>
      <c r="M409" s="223"/>
      <c r="N409" s="222"/>
      <c r="O409" s="222"/>
      <c r="P409" s="222"/>
      <c r="Q409" s="222"/>
      <c r="R409" s="223"/>
      <c r="S409" s="223"/>
      <c r="T409" s="223"/>
      <c r="U409" s="223"/>
      <c r="V409" s="223"/>
      <c r="W409" s="223"/>
      <c r="X409" s="223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146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5">
      <c r="A410" s="234">
        <v>146</v>
      </c>
      <c r="B410" s="235" t="s">
        <v>663</v>
      </c>
      <c r="C410" s="256" t="s">
        <v>664</v>
      </c>
      <c r="D410" s="236" t="s">
        <v>632</v>
      </c>
      <c r="E410" s="237">
        <v>11.9</v>
      </c>
      <c r="F410" s="238"/>
      <c r="G410" s="239">
        <f>ROUND(E410*F410,2)</f>
        <v>0</v>
      </c>
      <c r="H410" s="238"/>
      <c r="I410" s="239">
        <f>ROUND(E410*H410,2)</f>
        <v>0</v>
      </c>
      <c r="J410" s="238"/>
      <c r="K410" s="239">
        <f>ROUND(E410*J410,2)</f>
        <v>0</v>
      </c>
      <c r="L410" s="239">
        <v>21</v>
      </c>
      <c r="M410" s="239">
        <f>G410*(1+L410/100)</f>
        <v>0</v>
      </c>
      <c r="N410" s="237">
        <v>6.8999999999999997E-4</v>
      </c>
      <c r="O410" s="237">
        <f>ROUND(E410*N410,2)</f>
        <v>0.01</v>
      </c>
      <c r="P410" s="237">
        <v>0</v>
      </c>
      <c r="Q410" s="237">
        <f>ROUND(E410*P410,2)</f>
        <v>0</v>
      </c>
      <c r="R410" s="239" t="s">
        <v>661</v>
      </c>
      <c r="S410" s="239" t="s">
        <v>140</v>
      </c>
      <c r="T410" s="240" t="s">
        <v>140</v>
      </c>
      <c r="U410" s="223">
        <v>0.2</v>
      </c>
      <c r="V410" s="223">
        <f>ROUND(E410*U410,2)</f>
        <v>2.38</v>
      </c>
      <c r="W410" s="223"/>
      <c r="X410" s="223" t="s">
        <v>141</v>
      </c>
      <c r="Y410" s="212"/>
      <c r="Z410" s="212"/>
      <c r="AA410" s="212"/>
      <c r="AB410" s="212"/>
      <c r="AC410" s="212"/>
      <c r="AD410" s="212"/>
      <c r="AE410" s="212"/>
      <c r="AF410" s="212"/>
      <c r="AG410" s="212" t="s">
        <v>142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5">
      <c r="A411" s="219"/>
      <c r="B411" s="220"/>
      <c r="C411" s="258" t="s">
        <v>665</v>
      </c>
      <c r="D411" s="225"/>
      <c r="E411" s="226">
        <v>11.9</v>
      </c>
      <c r="F411" s="223"/>
      <c r="G411" s="223"/>
      <c r="H411" s="223"/>
      <c r="I411" s="223"/>
      <c r="J411" s="223"/>
      <c r="K411" s="223"/>
      <c r="L411" s="223"/>
      <c r="M411" s="223"/>
      <c r="N411" s="222"/>
      <c r="O411" s="222"/>
      <c r="P411" s="222"/>
      <c r="Q411" s="222"/>
      <c r="R411" s="223"/>
      <c r="S411" s="223"/>
      <c r="T411" s="223"/>
      <c r="U411" s="223"/>
      <c r="V411" s="223"/>
      <c r="W411" s="223"/>
      <c r="X411" s="223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146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5">
      <c r="A412" s="219">
        <v>147</v>
      </c>
      <c r="B412" s="220" t="s">
        <v>666</v>
      </c>
      <c r="C412" s="262" t="s">
        <v>667</v>
      </c>
      <c r="D412" s="221" t="s">
        <v>0</v>
      </c>
      <c r="E412" s="252"/>
      <c r="F412" s="224"/>
      <c r="G412" s="223">
        <f>ROUND(E412*F412,2)</f>
        <v>0</v>
      </c>
      <c r="H412" s="224"/>
      <c r="I412" s="223">
        <f>ROUND(E412*H412,2)</f>
        <v>0</v>
      </c>
      <c r="J412" s="224"/>
      <c r="K412" s="223">
        <f>ROUND(E412*J412,2)</f>
        <v>0</v>
      </c>
      <c r="L412" s="223">
        <v>21</v>
      </c>
      <c r="M412" s="223">
        <f>G412*(1+L412/100)</f>
        <v>0</v>
      </c>
      <c r="N412" s="222">
        <v>0</v>
      </c>
      <c r="O412" s="222">
        <f>ROUND(E412*N412,2)</f>
        <v>0</v>
      </c>
      <c r="P412" s="222">
        <v>0</v>
      </c>
      <c r="Q412" s="222">
        <f>ROUND(E412*P412,2)</f>
        <v>0</v>
      </c>
      <c r="R412" s="223" t="s">
        <v>661</v>
      </c>
      <c r="S412" s="223" t="s">
        <v>140</v>
      </c>
      <c r="T412" s="223" t="s">
        <v>140</v>
      </c>
      <c r="U412" s="223">
        <v>0</v>
      </c>
      <c r="V412" s="223">
        <f>ROUND(E412*U412,2)</f>
        <v>0</v>
      </c>
      <c r="W412" s="223"/>
      <c r="X412" s="223" t="s">
        <v>600</v>
      </c>
      <c r="Y412" s="212"/>
      <c r="Z412" s="212"/>
      <c r="AA412" s="212"/>
      <c r="AB412" s="212"/>
      <c r="AC412" s="212"/>
      <c r="AD412" s="212"/>
      <c r="AE412" s="212"/>
      <c r="AF412" s="212"/>
      <c r="AG412" s="212" t="s">
        <v>601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5">
      <c r="A413" s="219"/>
      <c r="B413" s="220"/>
      <c r="C413" s="263" t="s">
        <v>668</v>
      </c>
      <c r="D413" s="253"/>
      <c r="E413" s="253"/>
      <c r="F413" s="253"/>
      <c r="G413" s="253"/>
      <c r="H413" s="223"/>
      <c r="I413" s="223"/>
      <c r="J413" s="223"/>
      <c r="K413" s="223"/>
      <c r="L413" s="223"/>
      <c r="M413" s="223"/>
      <c r="N413" s="222"/>
      <c r="O413" s="222"/>
      <c r="P413" s="222"/>
      <c r="Q413" s="222"/>
      <c r="R413" s="223"/>
      <c r="S413" s="223"/>
      <c r="T413" s="223"/>
      <c r="U413" s="223"/>
      <c r="V413" s="223"/>
      <c r="W413" s="223"/>
      <c r="X413" s="223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144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x14ac:dyDescent="0.25">
      <c r="A414" s="228" t="s">
        <v>134</v>
      </c>
      <c r="B414" s="229" t="s">
        <v>99</v>
      </c>
      <c r="C414" s="255" t="s">
        <v>100</v>
      </c>
      <c r="D414" s="230"/>
      <c r="E414" s="231"/>
      <c r="F414" s="232"/>
      <c r="G414" s="232">
        <f>SUMIF(AG415:AG419,"&lt;&gt;NOR",G415:G419)</f>
        <v>0</v>
      </c>
      <c r="H414" s="232"/>
      <c r="I414" s="232">
        <f>SUM(I415:I419)</f>
        <v>0</v>
      </c>
      <c r="J414" s="232"/>
      <c r="K414" s="232">
        <f>SUM(K415:K419)</f>
        <v>0</v>
      </c>
      <c r="L414" s="232"/>
      <c r="M414" s="232">
        <f>SUM(M415:M419)</f>
        <v>0</v>
      </c>
      <c r="N414" s="231"/>
      <c r="O414" s="231">
        <f>SUM(O415:O419)</f>
        <v>0</v>
      </c>
      <c r="P414" s="231"/>
      <c r="Q414" s="231">
        <f>SUM(Q415:Q419)</f>
        <v>0</v>
      </c>
      <c r="R414" s="232"/>
      <c r="S414" s="232"/>
      <c r="T414" s="233"/>
      <c r="U414" s="227"/>
      <c r="V414" s="227">
        <f>SUM(V415:V419)</f>
        <v>1.77</v>
      </c>
      <c r="W414" s="227"/>
      <c r="X414" s="227"/>
      <c r="AG414" t="s">
        <v>135</v>
      </c>
    </row>
    <row r="415" spans="1:60" outlineLevel="1" x14ac:dyDescent="0.25">
      <c r="A415" s="234">
        <v>148</v>
      </c>
      <c r="B415" s="235" t="s">
        <v>669</v>
      </c>
      <c r="C415" s="256" t="s">
        <v>670</v>
      </c>
      <c r="D415" s="236" t="s">
        <v>138</v>
      </c>
      <c r="E415" s="237">
        <v>19.68</v>
      </c>
      <c r="F415" s="238"/>
      <c r="G415" s="239">
        <f>ROUND(E415*F415,2)</f>
        <v>0</v>
      </c>
      <c r="H415" s="238"/>
      <c r="I415" s="239">
        <f>ROUND(E415*H415,2)</f>
        <v>0</v>
      </c>
      <c r="J415" s="238"/>
      <c r="K415" s="239">
        <f>ROUND(E415*J415,2)</f>
        <v>0</v>
      </c>
      <c r="L415" s="239">
        <v>21</v>
      </c>
      <c r="M415" s="239">
        <f>G415*(1+L415/100)</f>
        <v>0</v>
      </c>
      <c r="N415" s="237">
        <v>2.0000000000000001E-4</v>
      </c>
      <c r="O415" s="237">
        <f>ROUND(E415*N415,2)</f>
        <v>0</v>
      </c>
      <c r="P415" s="237">
        <v>0</v>
      </c>
      <c r="Q415" s="237">
        <f>ROUND(E415*P415,2)</f>
        <v>0</v>
      </c>
      <c r="R415" s="239" t="s">
        <v>671</v>
      </c>
      <c r="S415" s="239" t="s">
        <v>140</v>
      </c>
      <c r="T415" s="240" t="s">
        <v>140</v>
      </c>
      <c r="U415" s="223">
        <v>0.09</v>
      </c>
      <c r="V415" s="223">
        <f>ROUND(E415*U415,2)</f>
        <v>1.77</v>
      </c>
      <c r="W415" s="223"/>
      <c r="X415" s="223" t="s">
        <v>141</v>
      </c>
      <c r="Y415" s="212"/>
      <c r="Z415" s="212"/>
      <c r="AA415" s="212"/>
      <c r="AB415" s="212"/>
      <c r="AC415" s="212"/>
      <c r="AD415" s="212"/>
      <c r="AE415" s="212"/>
      <c r="AF415" s="212"/>
      <c r="AG415" s="212" t="s">
        <v>142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5">
      <c r="A416" s="219"/>
      <c r="B416" s="220"/>
      <c r="C416" s="258" t="s">
        <v>594</v>
      </c>
      <c r="D416" s="225"/>
      <c r="E416" s="226">
        <v>10.476000000000001</v>
      </c>
      <c r="F416" s="223"/>
      <c r="G416" s="223"/>
      <c r="H416" s="223"/>
      <c r="I416" s="223"/>
      <c r="J416" s="223"/>
      <c r="K416" s="223"/>
      <c r="L416" s="223"/>
      <c r="M416" s="223"/>
      <c r="N416" s="222"/>
      <c r="O416" s="222"/>
      <c r="P416" s="222"/>
      <c r="Q416" s="222"/>
      <c r="R416" s="223"/>
      <c r="S416" s="223"/>
      <c r="T416" s="223"/>
      <c r="U416" s="223"/>
      <c r="V416" s="223"/>
      <c r="W416" s="223"/>
      <c r="X416" s="223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146</v>
      </c>
      <c r="AH416" s="212">
        <v>5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5">
      <c r="A417" s="219"/>
      <c r="B417" s="220"/>
      <c r="C417" s="258" t="s">
        <v>672</v>
      </c>
      <c r="D417" s="225"/>
      <c r="E417" s="226">
        <v>9.2040000000000006</v>
      </c>
      <c r="F417" s="223"/>
      <c r="G417" s="223"/>
      <c r="H417" s="223"/>
      <c r="I417" s="223"/>
      <c r="J417" s="223"/>
      <c r="K417" s="223"/>
      <c r="L417" s="223"/>
      <c r="M417" s="223"/>
      <c r="N417" s="222"/>
      <c r="O417" s="222"/>
      <c r="P417" s="222"/>
      <c r="Q417" s="222"/>
      <c r="R417" s="223"/>
      <c r="S417" s="223"/>
      <c r="T417" s="223"/>
      <c r="U417" s="223"/>
      <c r="V417" s="223"/>
      <c r="W417" s="223"/>
      <c r="X417" s="223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146</v>
      </c>
      <c r="AH417" s="212">
        <v>5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5">
      <c r="A418" s="234">
        <v>149</v>
      </c>
      <c r="B418" s="235" t="s">
        <v>673</v>
      </c>
      <c r="C418" s="256" t="s">
        <v>674</v>
      </c>
      <c r="D418" s="236" t="s">
        <v>632</v>
      </c>
      <c r="E418" s="237">
        <v>9.6240000000000006</v>
      </c>
      <c r="F418" s="238"/>
      <c r="G418" s="239">
        <f>ROUND(E418*F418,2)</f>
        <v>0</v>
      </c>
      <c r="H418" s="238"/>
      <c r="I418" s="239">
        <f>ROUND(E418*H418,2)</f>
        <v>0</v>
      </c>
      <c r="J418" s="238"/>
      <c r="K418" s="239">
        <f>ROUND(E418*J418,2)</f>
        <v>0</v>
      </c>
      <c r="L418" s="239">
        <v>21</v>
      </c>
      <c r="M418" s="239">
        <f>G418*(1+L418/100)</f>
        <v>0</v>
      </c>
      <c r="N418" s="237">
        <v>0</v>
      </c>
      <c r="O418" s="237">
        <f>ROUND(E418*N418,2)</f>
        <v>0</v>
      </c>
      <c r="P418" s="237">
        <v>0</v>
      </c>
      <c r="Q418" s="237">
        <f>ROUND(E418*P418,2)</f>
        <v>0</v>
      </c>
      <c r="R418" s="239"/>
      <c r="S418" s="239" t="s">
        <v>350</v>
      </c>
      <c r="T418" s="240" t="s">
        <v>351</v>
      </c>
      <c r="U418" s="223">
        <v>0</v>
      </c>
      <c r="V418" s="223">
        <f>ROUND(E418*U418,2)</f>
        <v>0</v>
      </c>
      <c r="W418" s="223"/>
      <c r="X418" s="223" t="s">
        <v>141</v>
      </c>
      <c r="Y418" s="212"/>
      <c r="Z418" s="212"/>
      <c r="AA418" s="212"/>
      <c r="AB418" s="212"/>
      <c r="AC418" s="212"/>
      <c r="AD418" s="212"/>
      <c r="AE418" s="212"/>
      <c r="AF418" s="212"/>
      <c r="AG418" s="212" t="s">
        <v>142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5">
      <c r="A419" s="219"/>
      <c r="B419" s="220"/>
      <c r="C419" s="258" t="s">
        <v>675</v>
      </c>
      <c r="D419" s="225"/>
      <c r="E419" s="226">
        <v>9.6240000000000006</v>
      </c>
      <c r="F419" s="223"/>
      <c r="G419" s="223"/>
      <c r="H419" s="223"/>
      <c r="I419" s="223"/>
      <c r="J419" s="223"/>
      <c r="K419" s="223"/>
      <c r="L419" s="223"/>
      <c r="M419" s="223"/>
      <c r="N419" s="222"/>
      <c r="O419" s="222"/>
      <c r="P419" s="222"/>
      <c r="Q419" s="222"/>
      <c r="R419" s="223"/>
      <c r="S419" s="223"/>
      <c r="T419" s="223"/>
      <c r="U419" s="223"/>
      <c r="V419" s="223"/>
      <c r="W419" s="223"/>
      <c r="X419" s="223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146</v>
      </c>
      <c r="AH419" s="212">
        <v>5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x14ac:dyDescent="0.25">
      <c r="A420" s="228" t="s">
        <v>134</v>
      </c>
      <c r="B420" s="229" t="s">
        <v>101</v>
      </c>
      <c r="C420" s="255" t="s">
        <v>102</v>
      </c>
      <c r="D420" s="230"/>
      <c r="E420" s="231"/>
      <c r="F420" s="232"/>
      <c r="G420" s="232">
        <f>SUMIF(AG421:AG422,"&lt;&gt;NOR",G421:G422)</f>
        <v>0</v>
      </c>
      <c r="H420" s="232"/>
      <c r="I420" s="232">
        <f>SUM(I421:I422)</f>
        <v>0</v>
      </c>
      <c r="J420" s="232"/>
      <c r="K420" s="232">
        <f>SUM(K421:K422)</f>
        <v>0</v>
      </c>
      <c r="L420" s="232"/>
      <c r="M420" s="232">
        <f>SUM(M421:M422)</f>
        <v>0</v>
      </c>
      <c r="N420" s="231"/>
      <c r="O420" s="231">
        <f>SUM(O421:O422)</f>
        <v>0.02</v>
      </c>
      <c r="P420" s="231"/>
      <c r="Q420" s="231">
        <f>SUM(Q421:Q422)</f>
        <v>0</v>
      </c>
      <c r="R420" s="232"/>
      <c r="S420" s="232"/>
      <c r="T420" s="233"/>
      <c r="U420" s="227"/>
      <c r="V420" s="227">
        <f>SUM(V421:V422)</f>
        <v>0.4</v>
      </c>
      <c r="W420" s="227"/>
      <c r="X420" s="227"/>
      <c r="AG420" t="s">
        <v>135</v>
      </c>
    </row>
    <row r="421" spans="1:60" outlineLevel="1" x14ac:dyDescent="0.25">
      <c r="A421" s="234">
        <v>150</v>
      </c>
      <c r="B421" s="235" t="s">
        <v>676</v>
      </c>
      <c r="C421" s="256" t="s">
        <v>677</v>
      </c>
      <c r="D421" s="236" t="s">
        <v>174</v>
      </c>
      <c r="E421" s="237">
        <v>8</v>
      </c>
      <c r="F421" s="238"/>
      <c r="G421" s="239">
        <f>ROUND(E421*F421,2)</f>
        <v>0</v>
      </c>
      <c r="H421" s="238"/>
      <c r="I421" s="239">
        <f>ROUND(E421*H421,2)</f>
        <v>0</v>
      </c>
      <c r="J421" s="238"/>
      <c r="K421" s="239">
        <f>ROUND(E421*J421,2)</f>
        <v>0</v>
      </c>
      <c r="L421" s="239">
        <v>21</v>
      </c>
      <c r="M421" s="239">
        <f>G421*(1+L421/100)</f>
        <v>0</v>
      </c>
      <c r="N421" s="237">
        <v>2.4199999999999998E-3</v>
      </c>
      <c r="O421" s="237">
        <f>ROUND(E421*N421,2)</f>
        <v>0.02</v>
      </c>
      <c r="P421" s="237">
        <v>0</v>
      </c>
      <c r="Q421" s="237">
        <f>ROUND(E421*P421,2)</f>
        <v>0</v>
      </c>
      <c r="R421" s="239"/>
      <c r="S421" s="239" t="s">
        <v>140</v>
      </c>
      <c r="T421" s="240" t="s">
        <v>140</v>
      </c>
      <c r="U421" s="223">
        <v>0.05</v>
      </c>
      <c r="V421" s="223">
        <f>ROUND(E421*U421,2)</f>
        <v>0.4</v>
      </c>
      <c r="W421" s="223"/>
      <c r="X421" s="223" t="s">
        <v>141</v>
      </c>
      <c r="Y421" s="212"/>
      <c r="Z421" s="212"/>
      <c r="AA421" s="212"/>
      <c r="AB421" s="212"/>
      <c r="AC421" s="212"/>
      <c r="AD421" s="212"/>
      <c r="AE421" s="212"/>
      <c r="AF421" s="212"/>
      <c r="AG421" s="212" t="s">
        <v>142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5">
      <c r="A422" s="219"/>
      <c r="B422" s="220"/>
      <c r="C422" s="258" t="s">
        <v>678</v>
      </c>
      <c r="D422" s="225"/>
      <c r="E422" s="226">
        <v>8</v>
      </c>
      <c r="F422" s="223"/>
      <c r="G422" s="223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146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x14ac:dyDescent="0.25">
      <c r="A423" s="228" t="s">
        <v>134</v>
      </c>
      <c r="B423" s="229" t="s">
        <v>103</v>
      </c>
      <c r="C423" s="255" t="s">
        <v>104</v>
      </c>
      <c r="D423" s="230"/>
      <c r="E423" s="231"/>
      <c r="F423" s="232"/>
      <c r="G423" s="232">
        <f>SUMIF(AG424:AG441,"&lt;&gt;NOR",G424:G441)</f>
        <v>0</v>
      </c>
      <c r="H423" s="232"/>
      <c r="I423" s="232">
        <f>SUM(I424:I441)</f>
        <v>0</v>
      </c>
      <c r="J423" s="232"/>
      <c r="K423" s="232">
        <f>SUM(K424:K441)</f>
        <v>0</v>
      </c>
      <c r="L423" s="232"/>
      <c r="M423" s="232">
        <f>SUM(M424:M441)</f>
        <v>0</v>
      </c>
      <c r="N423" s="231"/>
      <c r="O423" s="231">
        <f>SUM(O424:O441)</f>
        <v>0</v>
      </c>
      <c r="P423" s="231"/>
      <c r="Q423" s="231">
        <f>SUM(Q424:Q441)</f>
        <v>0</v>
      </c>
      <c r="R423" s="232"/>
      <c r="S423" s="232"/>
      <c r="T423" s="233"/>
      <c r="U423" s="227"/>
      <c r="V423" s="227">
        <f>SUM(V424:V441)</f>
        <v>5.89</v>
      </c>
      <c r="W423" s="227"/>
      <c r="X423" s="227"/>
      <c r="AG423" t="s">
        <v>135</v>
      </c>
    </row>
    <row r="424" spans="1:60" outlineLevel="1" x14ac:dyDescent="0.25">
      <c r="A424" s="234">
        <v>151</v>
      </c>
      <c r="B424" s="235" t="s">
        <v>679</v>
      </c>
      <c r="C424" s="256" t="s">
        <v>680</v>
      </c>
      <c r="D424" s="236" t="s">
        <v>280</v>
      </c>
      <c r="E424" s="237">
        <v>0.79549999999999998</v>
      </c>
      <c r="F424" s="238"/>
      <c r="G424" s="239">
        <f>ROUND(E424*F424,2)</f>
        <v>0</v>
      </c>
      <c r="H424" s="238"/>
      <c r="I424" s="239">
        <f>ROUND(E424*H424,2)</f>
        <v>0</v>
      </c>
      <c r="J424" s="238"/>
      <c r="K424" s="239">
        <f>ROUND(E424*J424,2)</f>
        <v>0</v>
      </c>
      <c r="L424" s="239">
        <v>21</v>
      </c>
      <c r="M424" s="239">
        <f>G424*(1+L424/100)</f>
        <v>0</v>
      </c>
      <c r="N424" s="237">
        <v>0</v>
      </c>
      <c r="O424" s="237">
        <f>ROUND(E424*N424,2)</f>
        <v>0</v>
      </c>
      <c r="P424" s="237">
        <v>0</v>
      </c>
      <c r="Q424" s="237">
        <f>ROUND(E424*P424,2)</f>
        <v>0</v>
      </c>
      <c r="R424" s="239" t="s">
        <v>566</v>
      </c>
      <c r="S424" s="239" t="s">
        <v>140</v>
      </c>
      <c r="T424" s="240" t="s">
        <v>140</v>
      </c>
      <c r="U424" s="223">
        <v>0</v>
      </c>
      <c r="V424" s="223">
        <f>ROUND(E424*U424,2)</f>
        <v>0</v>
      </c>
      <c r="W424" s="223"/>
      <c r="X424" s="223" t="s">
        <v>141</v>
      </c>
      <c r="Y424" s="212"/>
      <c r="Z424" s="212"/>
      <c r="AA424" s="212"/>
      <c r="AB424" s="212"/>
      <c r="AC424" s="212"/>
      <c r="AD424" s="212"/>
      <c r="AE424" s="212"/>
      <c r="AF424" s="212"/>
      <c r="AG424" s="212" t="s">
        <v>142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5">
      <c r="A425" s="219"/>
      <c r="B425" s="220"/>
      <c r="C425" s="260" t="s">
        <v>681</v>
      </c>
      <c r="D425" s="244"/>
      <c r="E425" s="244"/>
      <c r="F425" s="244"/>
      <c r="G425" s="244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151</v>
      </c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41" t="str">
        <f>C425</f>
        <v>Pro vyjádření výnosu ve prospěch zhotovitele je nutné jednotkovou cenu uvést se záporným znaménkem. (Získaná částka ponižuje náklad stavby.)</v>
      </c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5">
      <c r="A426" s="219"/>
      <c r="B426" s="220"/>
      <c r="C426" s="258" t="s">
        <v>682</v>
      </c>
      <c r="D426" s="225"/>
      <c r="E426" s="226">
        <v>0.79549999999999998</v>
      </c>
      <c r="F426" s="223"/>
      <c r="G426" s="223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146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5">
      <c r="A427" s="234">
        <v>152</v>
      </c>
      <c r="B427" s="235" t="s">
        <v>683</v>
      </c>
      <c r="C427" s="256" t="s">
        <v>684</v>
      </c>
      <c r="D427" s="236" t="s">
        <v>280</v>
      </c>
      <c r="E427" s="237">
        <v>9.6514600000000002</v>
      </c>
      <c r="F427" s="238"/>
      <c r="G427" s="239">
        <f>ROUND(E427*F427,2)</f>
        <v>0</v>
      </c>
      <c r="H427" s="238"/>
      <c r="I427" s="239">
        <f>ROUND(E427*H427,2)</f>
        <v>0</v>
      </c>
      <c r="J427" s="238"/>
      <c r="K427" s="239">
        <f>ROUND(E427*J427,2)</f>
        <v>0</v>
      </c>
      <c r="L427" s="239">
        <v>21</v>
      </c>
      <c r="M427" s="239">
        <f>G427*(1+L427/100)</f>
        <v>0</v>
      </c>
      <c r="N427" s="237">
        <v>0</v>
      </c>
      <c r="O427" s="237">
        <f>ROUND(E427*N427,2)</f>
        <v>0</v>
      </c>
      <c r="P427" s="237">
        <v>0</v>
      </c>
      <c r="Q427" s="237">
        <f>ROUND(E427*P427,2)</f>
        <v>0</v>
      </c>
      <c r="R427" s="239" t="s">
        <v>155</v>
      </c>
      <c r="S427" s="239" t="s">
        <v>140</v>
      </c>
      <c r="T427" s="240" t="s">
        <v>140</v>
      </c>
      <c r="U427" s="223">
        <v>0</v>
      </c>
      <c r="V427" s="223">
        <f>ROUND(E427*U427,2)</f>
        <v>0</v>
      </c>
      <c r="W427" s="223"/>
      <c r="X427" s="223" t="s">
        <v>141</v>
      </c>
      <c r="Y427" s="212"/>
      <c r="Z427" s="212"/>
      <c r="AA427" s="212"/>
      <c r="AB427" s="212"/>
      <c r="AC427" s="212"/>
      <c r="AD427" s="212"/>
      <c r="AE427" s="212"/>
      <c r="AF427" s="212"/>
      <c r="AG427" s="212" t="s">
        <v>142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5">
      <c r="A428" s="219"/>
      <c r="B428" s="220"/>
      <c r="C428" s="257" t="s">
        <v>685</v>
      </c>
      <c r="D428" s="242"/>
      <c r="E428" s="242"/>
      <c r="F428" s="242"/>
      <c r="G428" s="242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12"/>
      <c r="Z428" s="212"/>
      <c r="AA428" s="212"/>
      <c r="AB428" s="212"/>
      <c r="AC428" s="212"/>
      <c r="AD428" s="212"/>
      <c r="AE428" s="212"/>
      <c r="AF428" s="212"/>
      <c r="AG428" s="212" t="s">
        <v>144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5">
      <c r="A429" s="219"/>
      <c r="B429" s="220"/>
      <c r="C429" s="258" t="s">
        <v>686</v>
      </c>
      <c r="D429" s="225"/>
      <c r="E429" s="226">
        <v>3.64784</v>
      </c>
      <c r="F429" s="223"/>
      <c r="G429" s="223"/>
      <c r="H429" s="223"/>
      <c r="I429" s="223"/>
      <c r="J429" s="223"/>
      <c r="K429" s="223"/>
      <c r="L429" s="223"/>
      <c r="M429" s="223"/>
      <c r="N429" s="222"/>
      <c r="O429" s="222"/>
      <c r="P429" s="222"/>
      <c r="Q429" s="222"/>
      <c r="R429" s="223"/>
      <c r="S429" s="223"/>
      <c r="T429" s="223"/>
      <c r="U429" s="223"/>
      <c r="V429" s="223"/>
      <c r="W429" s="223"/>
      <c r="X429" s="223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146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5">
      <c r="A430" s="219"/>
      <c r="B430" s="220"/>
      <c r="C430" s="258" t="s">
        <v>687</v>
      </c>
      <c r="D430" s="225"/>
      <c r="E430" s="226">
        <v>6.0036199999999997</v>
      </c>
      <c r="F430" s="223"/>
      <c r="G430" s="223"/>
      <c r="H430" s="223"/>
      <c r="I430" s="223"/>
      <c r="J430" s="223"/>
      <c r="K430" s="223"/>
      <c r="L430" s="223"/>
      <c r="M430" s="223"/>
      <c r="N430" s="222"/>
      <c r="O430" s="222"/>
      <c r="P430" s="222"/>
      <c r="Q430" s="222"/>
      <c r="R430" s="223"/>
      <c r="S430" s="223"/>
      <c r="T430" s="223"/>
      <c r="U430" s="223"/>
      <c r="V430" s="223"/>
      <c r="W430" s="223"/>
      <c r="X430" s="223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146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5">
      <c r="A431" s="234">
        <v>153</v>
      </c>
      <c r="B431" s="235" t="s">
        <v>688</v>
      </c>
      <c r="C431" s="256" t="s">
        <v>689</v>
      </c>
      <c r="D431" s="236" t="s">
        <v>280</v>
      </c>
      <c r="E431" s="237">
        <v>39.458320000000001</v>
      </c>
      <c r="F431" s="238"/>
      <c r="G431" s="239">
        <f>ROUND(E431*F431,2)</f>
        <v>0</v>
      </c>
      <c r="H431" s="238"/>
      <c r="I431" s="239">
        <f>ROUND(E431*H431,2)</f>
        <v>0</v>
      </c>
      <c r="J431" s="238"/>
      <c r="K431" s="239">
        <f>ROUND(E431*J431,2)</f>
        <v>0</v>
      </c>
      <c r="L431" s="239">
        <v>21</v>
      </c>
      <c r="M431" s="239">
        <f>G431*(1+L431/100)</f>
        <v>0</v>
      </c>
      <c r="N431" s="237">
        <v>0</v>
      </c>
      <c r="O431" s="237">
        <f>ROUND(E431*N431,2)</f>
        <v>0</v>
      </c>
      <c r="P431" s="237">
        <v>0</v>
      </c>
      <c r="Q431" s="237">
        <f>ROUND(E431*P431,2)</f>
        <v>0</v>
      </c>
      <c r="R431" s="239" t="s">
        <v>566</v>
      </c>
      <c r="S431" s="239" t="s">
        <v>140</v>
      </c>
      <c r="T431" s="240" t="s">
        <v>140</v>
      </c>
      <c r="U431" s="223">
        <v>0</v>
      </c>
      <c r="V431" s="223">
        <f>ROUND(E431*U431,2)</f>
        <v>0</v>
      </c>
      <c r="W431" s="223"/>
      <c r="X431" s="223" t="s">
        <v>141</v>
      </c>
      <c r="Y431" s="212"/>
      <c r="Z431" s="212"/>
      <c r="AA431" s="212"/>
      <c r="AB431" s="212"/>
      <c r="AC431" s="212"/>
      <c r="AD431" s="212"/>
      <c r="AE431" s="212"/>
      <c r="AF431" s="212"/>
      <c r="AG431" s="212" t="s">
        <v>142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5">
      <c r="A432" s="219"/>
      <c r="B432" s="220"/>
      <c r="C432" s="260" t="s">
        <v>690</v>
      </c>
      <c r="D432" s="244"/>
      <c r="E432" s="244"/>
      <c r="F432" s="244"/>
      <c r="G432" s="244"/>
      <c r="H432" s="223"/>
      <c r="I432" s="223"/>
      <c r="J432" s="223"/>
      <c r="K432" s="223"/>
      <c r="L432" s="223"/>
      <c r="M432" s="223"/>
      <c r="N432" s="222"/>
      <c r="O432" s="222"/>
      <c r="P432" s="222"/>
      <c r="Q432" s="222"/>
      <c r="R432" s="223"/>
      <c r="S432" s="223"/>
      <c r="T432" s="223"/>
      <c r="U432" s="223"/>
      <c r="V432" s="223"/>
      <c r="W432" s="223"/>
      <c r="X432" s="223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151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5">
      <c r="A433" s="219"/>
      <c r="B433" s="220"/>
      <c r="C433" s="258" t="s">
        <v>691</v>
      </c>
      <c r="D433" s="225"/>
      <c r="E433" s="226">
        <v>38.927689999999998</v>
      </c>
      <c r="F433" s="223"/>
      <c r="G433" s="223"/>
      <c r="H433" s="223"/>
      <c r="I433" s="223"/>
      <c r="J433" s="223"/>
      <c r="K433" s="223"/>
      <c r="L433" s="223"/>
      <c r="M433" s="223"/>
      <c r="N433" s="222"/>
      <c r="O433" s="222"/>
      <c r="P433" s="222"/>
      <c r="Q433" s="222"/>
      <c r="R433" s="223"/>
      <c r="S433" s="223"/>
      <c r="T433" s="223"/>
      <c r="U433" s="223"/>
      <c r="V433" s="223"/>
      <c r="W433" s="223"/>
      <c r="X433" s="223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146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5">
      <c r="A434" s="219"/>
      <c r="B434" s="220"/>
      <c r="C434" s="258" t="s">
        <v>692</v>
      </c>
      <c r="D434" s="225"/>
      <c r="E434" s="226">
        <v>0.53063000000000005</v>
      </c>
      <c r="F434" s="223"/>
      <c r="G434" s="223"/>
      <c r="H434" s="223"/>
      <c r="I434" s="223"/>
      <c r="J434" s="223"/>
      <c r="K434" s="223"/>
      <c r="L434" s="223"/>
      <c r="M434" s="223"/>
      <c r="N434" s="222"/>
      <c r="O434" s="222"/>
      <c r="P434" s="222"/>
      <c r="Q434" s="222"/>
      <c r="R434" s="223"/>
      <c r="S434" s="223"/>
      <c r="T434" s="223"/>
      <c r="U434" s="223"/>
      <c r="V434" s="223"/>
      <c r="W434" s="223"/>
      <c r="X434" s="223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146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ht="20.399999999999999" outlineLevel="1" x14ac:dyDescent="0.25">
      <c r="A435" s="234">
        <v>154</v>
      </c>
      <c r="B435" s="235" t="s">
        <v>693</v>
      </c>
      <c r="C435" s="256" t="s">
        <v>694</v>
      </c>
      <c r="D435" s="236" t="s">
        <v>280</v>
      </c>
      <c r="E435" s="237">
        <v>4.9263500000000002</v>
      </c>
      <c r="F435" s="238"/>
      <c r="G435" s="239">
        <f>ROUND(E435*F435,2)</f>
        <v>0</v>
      </c>
      <c r="H435" s="238"/>
      <c r="I435" s="239">
        <f>ROUND(E435*H435,2)</f>
        <v>0</v>
      </c>
      <c r="J435" s="238"/>
      <c r="K435" s="239">
        <f>ROUND(E435*J435,2)</f>
        <v>0</v>
      </c>
      <c r="L435" s="239">
        <v>21</v>
      </c>
      <c r="M435" s="239">
        <f>G435*(1+L435/100)</f>
        <v>0</v>
      </c>
      <c r="N435" s="237">
        <v>0</v>
      </c>
      <c r="O435" s="237">
        <f>ROUND(E435*N435,2)</f>
        <v>0</v>
      </c>
      <c r="P435" s="237">
        <v>0</v>
      </c>
      <c r="Q435" s="237">
        <f>ROUND(E435*P435,2)</f>
        <v>0</v>
      </c>
      <c r="R435" s="239" t="s">
        <v>566</v>
      </c>
      <c r="S435" s="239" t="s">
        <v>140</v>
      </c>
      <c r="T435" s="240" t="s">
        <v>140</v>
      </c>
      <c r="U435" s="223">
        <v>0</v>
      </c>
      <c r="V435" s="223">
        <f>ROUND(E435*U435,2)</f>
        <v>0</v>
      </c>
      <c r="W435" s="223"/>
      <c r="X435" s="223" t="s">
        <v>141</v>
      </c>
      <c r="Y435" s="212"/>
      <c r="Z435" s="212"/>
      <c r="AA435" s="212"/>
      <c r="AB435" s="212"/>
      <c r="AC435" s="212"/>
      <c r="AD435" s="212"/>
      <c r="AE435" s="212"/>
      <c r="AF435" s="212"/>
      <c r="AG435" s="212" t="s">
        <v>142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5">
      <c r="A436" s="219"/>
      <c r="B436" s="220"/>
      <c r="C436" s="260" t="s">
        <v>695</v>
      </c>
      <c r="D436" s="244"/>
      <c r="E436" s="244"/>
      <c r="F436" s="244"/>
      <c r="G436" s="244"/>
      <c r="H436" s="223"/>
      <c r="I436" s="223"/>
      <c r="J436" s="223"/>
      <c r="K436" s="223"/>
      <c r="L436" s="223"/>
      <c r="M436" s="223"/>
      <c r="N436" s="222"/>
      <c r="O436" s="222"/>
      <c r="P436" s="222"/>
      <c r="Q436" s="222"/>
      <c r="R436" s="223"/>
      <c r="S436" s="223"/>
      <c r="T436" s="223"/>
      <c r="U436" s="223"/>
      <c r="V436" s="223"/>
      <c r="W436" s="223"/>
      <c r="X436" s="223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151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5">
      <c r="A437" s="219"/>
      <c r="B437" s="220"/>
      <c r="C437" s="258" t="s">
        <v>696</v>
      </c>
      <c r="D437" s="225"/>
      <c r="E437" s="226">
        <v>4.9263500000000002</v>
      </c>
      <c r="F437" s="223"/>
      <c r="G437" s="223"/>
      <c r="H437" s="223"/>
      <c r="I437" s="223"/>
      <c r="J437" s="223"/>
      <c r="K437" s="223"/>
      <c r="L437" s="223"/>
      <c r="M437" s="223"/>
      <c r="N437" s="222"/>
      <c r="O437" s="222"/>
      <c r="P437" s="222"/>
      <c r="Q437" s="222"/>
      <c r="R437" s="223"/>
      <c r="S437" s="223"/>
      <c r="T437" s="223"/>
      <c r="U437" s="223"/>
      <c r="V437" s="223"/>
      <c r="W437" s="223"/>
      <c r="X437" s="223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146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ht="20.399999999999999" outlineLevel="1" x14ac:dyDescent="0.25">
      <c r="A438" s="245">
        <v>155</v>
      </c>
      <c r="B438" s="246" t="s">
        <v>697</v>
      </c>
      <c r="C438" s="261" t="s">
        <v>698</v>
      </c>
      <c r="D438" s="247" t="s">
        <v>280</v>
      </c>
      <c r="E438" s="248">
        <v>54.041670000000003</v>
      </c>
      <c r="F438" s="249"/>
      <c r="G438" s="250">
        <f>ROUND(E438*F438,2)</f>
        <v>0</v>
      </c>
      <c r="H438" s="249"/>
      <c r="I438" s="250">
        <f>ROUND(E438*H438,2)</f>
        <v>0</v>
      </c>
      <c r="J438" s="249"/>
      <c r="K438" s="250">
        <f>ROUND(E438*J438,2)</f>
        <v>0</v>
      </c>
      <c r="L438" s="250">
        <v>21</v>
      </c>
      <c r="M438" s="250">
        <f>G438*(1+L438/100)</f>
        <v>0</v>
      </c>
      <c r="N438" s="248">
        <v>0</v>
      </c>
      <c r="O438" s="248">
        <f>ROUND(E438*N438,2)</f>
        <v>0</v>
      </c>
      <c r="P438" s="248">
        <v>0</v>
      </c>
      <c r="Q438" s="248">
        <f>ROUND(E438*P438,2)</f>
        <v>0</v>
      </c>
      <c r="R438" s="250" t="s">
        <v>155</v>
      </c>
      <c r="S438" s="250" t="s">
        <v>140</v>
      </c>
      <c r="T438" s="251" t="s">
        <v>140</v>
      </c>
      <c r="U438" s="223">
        <v>0.01</v>
      </c>
      <c r="V438" s="223">
        <f>ROUND(E438*U438,2)</f>
        <v>0.54</v>
      </c>
      <c r="W438" s="223"/>
      <c r="X438" s="223" t="s">
        <v>699</v>
      </c>
      <c r="Y438" s="212"/>
      <c r="Z438" s="212"/>
      <c r="AA438" s="212"/>
      <c r="AB438" s="212"/>
      <c r="AC438" s="212"/>
      <c r="AD438" s="212"/>
      <c r="AE438" s="212"/>
      <c r="AF438" s="212"/>
      <c r="AG438" s="212" t="s">
        <v>700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5">
      <c r="A439" s="245">
        <v>156</v>
      </c>
      <c r="B439" s="246" t="s">
        <v>701</v>
      </c>
      <c r="C439" s="261" t="s">
        <v>702</v>
      </c>
      <c r="D439" s="247" t="s">
        <v>280</v>
      </c>
      <c r="E439" s="248">
        <v>486.375</v>
      </c>
      <c r="F439" s="249"/>
      <c r="G439" s="250">
        <f>ROUND(E439*F439,2)</f>
        <v>0</v>
      </c>
      <c r="H439" s="249"/>
      <c r="I439" s="250">
        <f>ROUND(E439*H439,2)</f>
        <v>0</v>
      </c>
      <c r="J439" s="249"/>
      <c r="K439" s="250">
        <f>ROUND(E439*J439,2)</f>
        <v>0</v>
      </c>
      <c r="L439" s="250">
        <v>21</v>
      </c>
      <c r="M439" s="250">
        <f>G439*(1+L439/100)</f>
        <v>0</v>
      </c>
      <c r="N439" s="248">
        <v>0</v>
      </c>
      <c r="O439" s="248">
        <f>ROUND(E439*N439,2)</f>
        <v>0</v>
      </c>
      <c r="P439" s="248">
        <v>0</v>
      </c>
      <c r="Q439" s="248">
        <f>ROUND(E439*P439,2)</f>
        <v>0</v>
      </c>
      <c r="R439" s="250" t="s">
        <v>155</v>
      </c>
      <c r="S439" s="250" t="s">
        <v>140</v>
      </c>
      <c r="T439" s="251" t="s">
        <v>140</v>
      </c>
      <c r="U439" s="223">
        <v>0</v>
      </c>
      <c r="V439" s="223">
        <f>ROUND(E439*U439,2)</f>
        <v>0</v>
      </c>
      <c r="W439" s="223"/>
      <c r="X439" s="223" t="s">
        <v>699</v>
      </c>
      <c r="Y439" s="212"/>
      <c r="Z439" s="212"/>
      <c r="AA439" s="212"/>
      <c r="AB439" s="212"/>
      <c r="AC439" s="212"/>
      <c r="AD439" s="212"/>
      <c r="AE439" s="212"/>
      <c r="AF439" s="212"/>
      <c r="AG439" s="212" t="s">
        <v>700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5">
      <c r="A440" s="234">
        <v>157</v>
      </c>
      <c r="B440" s="235" t="s">
        <v>703</v>
      </c>
      <c r="C440" s="256" t="s">
        <v>704</v>
      </c>
      <c r="D440" s="236" t="s">
        <v>280</v>
      </c>
      <c r="E440" s="237">
        <v>54.041670000000003</v>
      </c>
      <c r="F440" s="238"/>
      <c r="G440" s="239">
        <f>ROUND(E440*F440,2)</f>
        <v>0</v>
      </c>
      <c r="H440" s="238"/>
      <c r="I440" s="239">
        <f>ROUND(E440*H440,2)</f>
        <v>0</v>
      </c>
      <c r="J440" s="238"/>
      <c r="K440" s="239">
        <f>ROUND(E440*J440,2)</f>
        <v>0</v>
      </c>
      <c r="L440" s="239">
        <v>21</v>
      </c>
      <c r="M440" s="239">
        <f>G440*(1+L440/100)</f>
        <v>0</v>
      </c>
      <c r="N440" s="237">
        <v>0</v>
      </c>
      <c r="O440" s="237">
        <f>ROUND(E440*N440,2)</f>
        <v>0</v>
      </c>
      <c r="P440" s="237">
        <v>0</v>
      </c>
      <c r="Q440" s="237">
        <f>ROUND(E440*P440,2)</f>
        <v>0</v>
      </c>
      <c r="R440" s="239" t="s">
        <v>155</v>
      </c>
      <c r="S440" s="239" t="s">
        <v>140</v>
      </c>
      <c r="T440" s="240" t="s">
        <v>140</v>
      </c>
      <c r="U440" s="223">
        <v>9.9000000000000005E-2</v>
      </c>
      <c r="V440" s="223">
        <f>ROUND(E440*U440,2)</f>
        <v>5.35</v>
      </c>
      <c r="W440" s="223"/>
      <c r="X440" s="223" t="s">
        <v>699</v>
      </c>
      <c r="Y440" s="212"/>
      <c r="Z440" s="212"/>
      <c r="AA440" s="212"/>
      <c r="AB440" s="212"/>
      <c r="AC440" s="212"/>
      <c r="AD440" s="212"/>
      <c r="AE440" s="212"/>
      <c r="AF440" s="212"/>
      <c r="AG440" s="212" t="s">
        <v>700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5">
      <c r="A441" s="219"/>
      <c r="B441" s="220"/>
      <c r="C441" s="257" t="s">
        <v>685</v>
      </c>
      <c r="D441" s="242"/>
      <c r="E441" s="242"/>
      <c r="F441" s="242"/>
      <c r="G441" s="242"/>
      <c r="H441" s="223"/>
      <c r="I441" s="223"/>
      <c r="J441" s="223"/>
      <c r="K441" s="223"/>
      <c r="L441" s="223"/>
      <c r="M441" s="223"/>
      <c r="N441" s="222"/>
      <c r="O441" s="222"/>
      <c r="P441" s="222"/>
      <c r="Q441" s="222"/>
      <c r="R441" s="223"/>
      <c r="S441" s="223"/>
      <c r="T441" s="223"/>
      <c r="U441" s="223"/>
      <c r="V441" s="223"/>
      <c r="W441" s="223"/>
      <c r="X441" s="223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144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x14ac:dyDescent="0.25">
      <c r="A442" s="228" t="s">
        <v>134</v>
      </c>
      <c r="B442" s="229" t="s">
        <v>106</v>
      </c>
      <c r="C442" s="255" t="s">
        <v>27</v>
      </c>
      <c r="D442" s="230"/>
      <c r="E442" s="231"/>
      <c r="F442" s="232"/>
      <c r="G442" s="232">
        <f>SUMIF(AG443:AG446,"&lt;&gt;NOR",G443:G446)</f>
        <v>0</v>
      </c>
      <c r="H442" s="232"/>
      <c r="I442" s="232">
        <f>SUM(I443:I446)</f>
        <v>0</v>
      </c>
      <c r="J442" s="232"/>
      <c r="K442" s="232">
        <f>SUM(K443:K446)</f>
        <v>0</v>
      </c>
      <c r="L442" s="232"/>
      <c r="M442" s="232">
        <f>SUM(M443:M446)</f>
        <v>0</v>
      </c>
      <c r="N442" s="231"/>
      <c r="O442" s="231">
        <f>SUM(O443:O446)</f>
        <v>0</v>
      </c>
      <c r="P442" s="231"/>
      <c r="Q442" s="231">
        <f>SUM(Q443:Q446)</f>
        <v>0</v>
      </c>
      <c r="R442" s="232"/>
      <c r="S442" s="232"/>
      <c r="T442" s="233"/>
      <c r="U442" s="227"/>
      <c r="V442" s="227">
        <f>SUM(V443:V446)</f>
        <v>0</v>
      </c>
      <c r="W442" s="227"/>
      <c r="X442" s="227"/>
      <c r="AG442" t="s">
        <v>135</v>
      </c>
    </row>
    <row r="443" spans="1:60" outlineLevel="1" x14ac:dyDescent="0.25">
      <c r="A443" s="234">
        <v>158</v>
      </c>
      <c r="B443" s="235" t="s">
        <v>705</v>
      </c>
      <c r="C443" s="256" t="s">
        <v>706</v>
      </c>
      <c r="D443" s="236" t="s">
        <v>707</v>
      </c>
      <c r="E443" s="237">
        <v>1</v>
      </c>
      <c r="F443" s="238"/>
      <c r="G443" s="239">
        <f>ROUND(E443*F443,2)</f>
        <v>0</v>
      </c>
      <c r="H443" s="238"/>
      <c r="I443" s="239">
        <f>ROUND(E443*H443,2)</f>
        <v>0</v>
      </c>
      <c r="J443" s="238"/>
      <c r="K443" s="239">
        <f>ROUND(E443*J443,2)</f>
        <v>0</v>
      </c>
      <c r="L443" s="239">
        <v>21</v>
      </c>
      <c r="M443" s="239">
        <f>G443*(1+L443/100)</f>
        <v>0</v>
      </c>
      <c r="N443" s="237">
        <v>0</v>
      </c>
      <c r="O443" s="237">
        <f>ROUND(E443*N443,2)</f>
        <v>0</v>
      </c>
      <c r="P443" s="237">
        <v>0</v>
      </c>
      <c r="Q443" s="237">
        <f>ROUND(E443*P443,2)</f>
        <v>0</v>
      </c>
      <c r="R443" s="239"/>
      <c r="S443" s="239" t="s">
        <v>140</v>
      </c>
      <c r="T443" s="240" t="s">
        <v>351</v>
      </c>
      <c r="U443" s="223">
        <v>0</v>
      </c>
      <c r="V443" s="223">
        <f>ROUND(E443*U443,2)</f>
        <v>0</v>
      </c>
      <c r="W443" s="223"/>
      <c r="X443" s="223" t="s">
        <v>708</v>
      </c>
      <c r="Y443" s="212"/>
      <c r="Z443" s="212"/>
      <c r="AA443" s="212"/>
      <c r="AB443" s="212"/>
      <c r="AC443" s="212"/>
      <c r="AD443" s="212"/>
      <c r="AE443" s="212"/>
      <c r="AF443" s="212"/>
      <c r="AG443" s="212" t="s">
        <v>709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5">
      <c r="A444" s="219"/>
      <c r="B444" s="220"/>
      <c r="C444" s="260" t="s">
        <v>710</v>
      </c>
      <c r="D444" s="244"/>
      <c r="E444" s="244"/>
      <c r="F444" s="244"/>
      <c r="G444" s="244"/>
      <c r="H444" s="223"/>
      <c r="I444" s="223"/>
      <c r="J444" s="223"/>
      <c r="K444" s="223"/>
      <c r="L444" s="223"/>
      <c r="M444" s="223"/>
      <c r="N444" s="222"/>
      <c r="O444" s="222"/>
      <c r="P444" s="222"/>
      <c r="Q444" s="222"/>
      <c r="R444" s="223"/>
      <c r="S444" s="223"/>
      <c r="T444" s="223"/>
      <c r="U444" s="223"/>
      <c r="V444" s="223"/>
      <c r="W444" s="223"/>
      <c r="X444" s="223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151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5">
      <c r="A445" s="234">
        <v>159</v>
      </c>
      <c r="B445" s="235" t="s">
        <v>711</v>
      </c>
      <c r="C445" s="256" t="s">
        <v>712</v>
      </c>
      <c r="D445" s="236" t="s">
        <v>707</v>
      </c>
      <c r="E445" s="237">
        <v>1</v>
      </c>
      <c r="F445" s="238"/>
      <c r="G445" s="239">
        <f>ROUND(E445*F445,2)</f>
        <v>0</v>
      </c>
      <c r="H445" s="238"/>
      <c r="I445" s="239">
        <f>ROUND(E445*H445,2)</f>
        <v>0</v>
      </c>
      <c r="J445" s="238"/>
      <c r="K445" s="239">
        <f>ROUND(E445*J445,2)</f>
        <v>0</v>
      </c>
      <c r="L445" s="239">
        <v>21</v>
      </c>
      <c r="M445" s="239">
        <f>G445*(1+L445/100)</f>
        <v>0</v>
      </c>
      <c r="N445" s="237">
        <v>0</v>
      </c>
      <c r="O445" s="237">
        <f>ROUND(E445*N445,2)</f>
        <v>0</v>
      </c>
      <c r="P445" s="237">
        <v>0</v>
      </c>
      <c r="Q445" s="237">
        <f>ROUND(E445*P445,2)</f>
        <v>0</v>
      </c>
      <c r="R445" s="239"/>
      <c r="S445" s="239" t="s">
        <v>140</v>
      </c>
      <c r="T445" s="240" t="s">
        <v>351</v>
      </c>
      <c r="U445" s="223">
        <v>0</v>
      </c>
      <c r="V445" s="223">
        <f>ROUND(E445*U445,2)</f>
        <v>0</v>
      </c>
      <c r="W445" s="223"/>
      <c r="X445" s="223" t="s">
        <v>708</v>
      </c>
      <c r="Y445" s="212"/>
      <c r="Z445" s="212"/>
      <c r="AA445" s="212"/>
      <c r="AB445" s="212"/>
      <c r="AC445" s="212"/>
      <c r="AD445" s="212"/>
      <c r="AE445" s="212"/>
      <c r="AF445" s="212"/>
      <c r="AG445" s="212" t="s">
        <v>713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ht="21" outlineLevel="1" x14ac:dyDescent="0.25">
      <c r="A446" s="219"/>
      <c r="B446" s="220"/>
      <c r="C446" s="260" t="s">
        <v>714</v>
      </c>
      <c r="D446" s="244"/>
      <c r="E446" s="244"/>
      <c r="F446" s="244"/>
      <c r="G446" s="244"/>
      <c r="H446" s="223"/>
      <c r="I446" s="223"/>
      <c r="J446" s="223"/>
      <c r="K446" s="223"/>
      <c r="L446" s="223"/>
      <c r="M446" s="223"/>
      <c r="N446" s="222"/>
      <c r="O446" s="222"/>
      <c r="P446" s="222"/>
      <c r="Q446" s="222"/>
      <c r="R446" s="223"/>
      <c r="S446" s="223"/>
      <c r="T446" s="223"/>
      <c r="U446" s="223"/>
      <c r="V446" s="223"/>
      <c r="W446" s="223"/>
      <c r="X446" s="223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151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41" t="str">
        <f>C446</f>
        <v>Náklady na ztížené provádění stavebních prací v důsledku nepřerušeného provozu na staveništi nebo v případech nepřerušeného provozu v objektech v nichž se stavební práce provádí.</v>
      </c>
      <c r="BB446" s="212"/>
      <c r="BC446" s="212"/>
      <c r="BD446" s="212"/>
      <c r="BE446" s="212"/>
      <c r="BF446" s="212"/>
      <c r="BG446" s="212"/>
      <c r="BH446" s="212"/>
    </row>
    <row r="447" spans="1:60" x14ac:dyDescent="0.25">
      <c r="A447" s="3"/>
      <c r="B447" s="4"/>
      <c r="C447" s="264"/>
      <c r="D447" s="6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AE447">
        <v>15</v>
      </c>
      <c r="AF447">
        <v>21</v>
      </c>
      <c r="AG447" t="s">
        <v>121</v>
      </c>
    </row>
    <row r="448" spans="1:60" x14ac:dyDescent="0.25">
      <c r="A448" s="215"/>
      <c r="B448" s="216" t="s">
        <v>29</v>
      </c>
      <c r="C448" s="265"/>
      <c r="D448" s="217"/>
      <c r="E448" s="218"/>
      <c r="F448" s="218"/>
      <c r="G448" s="254">
        <f>G8+G110+G170+G181+G192+G235+G247+G276+G295+G310+G331+G338+G361+G364+G381+G386+G393+G407+G414+G420+G423+G442</f>
        <v>0</v>
      </c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AE448">
        <f>SUMIF(L7:L446,AE447,G7:G446)</f>
        <v>0</v>
      </c>
      <c r="AF448">
        <f>SUMIF(L7:L446,AF447,G7:G446)</f>
        <v>0</v>
      </c>
      <c r="AG448" t="s">
        <v>715</v>
      </c>
    </row>
    <row r="449" spans="3:33" x14ac:dyDescent="0.25">
      <c r="C449" s="266"/>
      <c r="D449" s="10"/>
      <c r="AG449" t="s">
        <v>716</v>
      </c>
    </row>
    <row r="450" spans="3:33" x14ac:dyDescent="0.25">
      <c r="D450" s="10"/>
    </row>
    <row r="451" spans="3:33" x14ac:dyDescent="0.25">
      <c r="D451" s="10"/>
    </row>
    <row r="452" spans="3:33" x14ac:dyDescent="0.25">
      <c r="D452" s="10"/>
    </row>
    <row r="453" spans="3:33" x14ac:dyDescent="0.25">
      <c r="D453" s="10"/>
    </row>
    <row r="454" spans="3:33" x14ac:dyDescent="0.25">
      <c r="D454" s="10"/>
    </row>
    <row r="455" spans="3:33" x14ac:dyDescent="0.25">
      <c r="D455" s="10"/>
    </row>
    <row r="456" spans="3:33" x14ac:dyDescent="0.25">
      <c r="D456" s="10"/>
    </row>
    <row r="457" spans="3:33" x14ac:dyDescent="0.25">
      <c r="D457" s="10"/>
    </row>
    <row r="458" spans="3:33" x14ac:dyDescent="0.25">
      <c r="D458" s="10"/>
    </row>
    <row r="459" spans="3:33" x14ac:dyDescent="0.25">
      <c r="D459" s="10"/>
    </row>
    <row r="460" spans="3:33" x14ac:dyDescent="0.25">
      <c r="D460" s="10"/>
    </row>
    <row r="461" spans="3:33" x14ac:dyDescent="0.25">
      <c r="D461" s="10"/>
    </row>
    <row r="462" spans="3:33" x14ac:dyDescent="0.25">
      <c r="D462" s="10"/>
    </row>
    <row r="463" spans="3:33" x14ac:dyDescent="0.25">
      <c r="D463" s="10"/>
    </row>
    <row r="464" spans="3:33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n70vsLK+tRZghV8gViGLmbHJOK7RLcCGZIIAYC5fqZoPT+C/1V60MUIxLRYcr2UMzn4KfSKCtbGtRcREltNn7Q==" saltValue="/nwzuGhEBRZOG/i2ub6tqA==" spinCount="100000" sheet="1"/>
  <mergeCells count="86">
    <mergeCell ref="C444:G444"/>
    <mergeCell ref="C446:G446"/>
    <mergeCell ref="C413:G413"/>
    <mergeCell ref="C425:G425"/>
    <mergeCell ref="C428:G428"/>
    <mergeCell ref="C432:G432"/>
    <mergeCell ref="C436:G436"/>
    <mergeCell ref="C441:G441"/>
    <mergeCell ref="C363:G363"/>
    <mergeCell ref="C368:G368"/>
    <mergeCell ref="C380:G380"/>
    <mergeCell ref="C385:G385"/>
    <mergeCell ref="C392:G392"/>
    <mergeCell ref="C406:G406"/>
    <mergeCell ref="C316:G316"/>
    <mergeCell ref="C319:G319"/>
    <mergeCell ref="C320:G320"/>
    <mergeCell ref="C340:G340"/>
    <mergeCell ref="C345:G345"/>
    <mergeCell ref="C352:G352"/>
    <mergeCell ref="C297:G297"/>
    <mergeCell ref="C300:G300"/>
    <mergeCell ref="C303:G303"/>
    <mergeCell ref="C306:G306"/>
    <mergeCell ref="C312:G312"/>
    <mergeCell ref="C313:G313"/>
    <mergeCell ref="C270:G270"/>
    <mergeCell ref="C274:G274"/>
    <mergeCell ref="C278:G278"/>
    <mergeCell ref="C282:G282"/>
    <mergeCell ref="C285:G285"/>
    <mergeCell ref="C288:G288"/>
    <mergeCell ref="C218:G218"/>
    <mergeCell ref="C221:G221"/>
    <mergeCell ref="C249:G249"/>
    <mergeCell ref="C250:G250"/>
    <mergeCell ref="C257:G257"/>
    <mergeCell ref="C260:G260"/>
    <mergeCell ref="C183:G183"/>
    <mergeCell ref="C186:G186"/>
    <mergeCell ref="C201:G201"/>
    <mergeCell ref="C204:G204"/>
    <mergeCell ref="C209:G209"/>
    <mergeCell ref="C212:G212"/>
    <mergeCell ref="C149:G149"/>
    <mergeCell ref="C153:G153"/>
    <mergeCell ref="C156:G156"/>
    <mergeCell ref="C159:G159"/>
    <mergeCell ref="C160:G160"/>
    <mergeCell ref="C174:G174"/>
    <mergeCell ref="C132:G132"/>
    <mergeCell ref="C135:G135"/>
    <mergeCell ref="C138:G138"/>
    <mergeCell ref="C142:G142"/>
    <mergeCell ref="C143:G143"/>
    <mergeCell ref="C146:G146"/>
    <mergeCell ref="C87:G87"/>
    <mergeCell ref="C90:G90"/>
    <mergeCell ref="C93:G93"/>
    <mergeCell ref="C96:G96"/>
    <mergeCell ref="C112:G112"/>
    <mergeCell ref="C117:G117"/>
    <mergeCell ref="C67:G67"/>
    <mergeCell ref="C70:G70"/>
    <mergeCell ref="C73:G73"/>
    <mergeCell ref="C76:G76"/>
    <mergeCell ref="C79:G79"/>
    <mergeCell ref="C82:G82"/>
    <mergeCell ref="C41:G41"/>
    <mergeCell ref="C44:G44"/>
    <mergeCell ref="C50:G50"/>
    <mergeCell ref="C55:G55"/>
    <mergeCell ref="C60:G60"/>
    <mergeCell ref="C64:G64"/>
    <mergeCell ref="C14:G14"/>
    <mergeCell ref="C29:G29"/>
    <mergeCell ref="C32:G32"/>
    <mergeCell ref="C34:G34"/>
    <mergeCell ref="C36:G36"/>
    <mergeCell ref="C38:G3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 Pol'!Názvy_tisku</vt:lpstr>
      <vt:lpstr>oadresa</vt:lpstr>
      <vt:lpstr>Stavba!Objednatel</vt:lpstr>
      <vt:lpstr>Stavba!Objekt</vt:lpstr>
      <vt:lpstr>'SO 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Přibyla</dc:creator>
  <cp:lastModifiedBy>Petr Přibyla</cp:lastModifiedBy>
  <cp:lastPrinted>2019-03-19T12:27:02Z</cp:lastPrinted>
  <dcterms:created xsi:type="dcterms:W3CDTF">2009-04-08T07:15:50Z</dcterms:created>
  <dcterms:modified xsi:type="dcterms:W3CDTF">2024-04-15T11:49:00Z</dcterms:modified>
</cp:coreProperties>
</file>